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astho.sharepoint.com/sites/OD2APolicyProject/Shared Documents/General/Year 5/MonQcle Maps/Legal Mapping Website Docs/2. Overdose Surveillance Legal Mapping Documents FINAL/"/>
    </mc:Choice>
  </mc:AlternateContent>
  <xr:revisionPtr revIDLastSave="0" documentId="8_{3D156AF1-5A41-403E-80F3-FDB4D46F19C5}" xr6:coauthVersionLast="47" xr6:coauthVersionMax="47" xr10:uidLastSave="{00000000-0000-0000-0000-000000000000}"/>
  <bookViews>
    <workbookView xWindow="59145" yWindow="855" windowWidth="17280" windowHeight="9990" xr2:uid="{76D83EBE-C16F-4DBF-8659-248681F0758D}"/>
  </bookViews>
  <sheets>
    <sheet name="ASTHO OD2A Overdose Surveillanc" sheetId="1" r:id="rId1"/>
  </sheets>
  <calcPr calcId="0"/>
</workbook>
</file>

<file path=xl/calcChain.xml><?xml version="1.0" encoding="utf-8"?>
<calcChain xmlns="http://schemas.openxmlformats.org/spreadsheetml/2006/main">
  <c r="K2" i="1" l="1"/>
  <c r="AI2" i="1"/>
  <c r="AI3" i="1"/>
  <c r="K4" i="1"/>
  <c r="AI4" i="1"/>
  <c r="AI5" i="1"/>
  <c r="AI6" i="1"/>
  <c r="AI7" i="1"/>
  <c r="AI8" i="1"/>
  <c r="K9" i="1"/>
  <c r="AI9" i="1"/>
  <c r="K10" i="1"/>
  <c r="AI10" i="1"/>
  <c r="AI11" i="1"/>
  <c r="AI12" i="1"/>
  <c r="AI13" i="1"/>
  <c r="AI14" i="1"/>
  <c r="AI15" i="1"/>
  <c r="AI16" i="1"/>
  <c r="K17" i="1"/>
  <c r="AI17" i="1"/>
  <c r="AI18" i="1"/>
  <c r="AI19" i="1"/>
  <c r="AI20" i="1"/>
  <c r="AI21" i="1"/>
  <c r="K22" i="1"/>
  <c r="AI22" i="1"/>
  <c r="K23" i="1"/>
  <c r="AI23" i="1"/>
  <c r="AI24" i="1"/>
  <c r="AI25" i="1"/>
  <c r="AI26" i="1"/>
  <c r="AI27" i="1"/>
  <c r="AI28" i="1"/>
  <c r="AI29" i="1"/>
  <c r="AI30" i="1"/>
  <c r="AI31" i="1"/>
  <c r="K32" i="1"/>
  <c r="AI32" i="1"/>
  <c r="K33" i="1"/>
  <c r="AI33" i="1"/>
  <c r="AI34" i="1"/>
  <c r="AI35" i="1"/>
  <c r="AI36" i="1"/>
  <c r="K37" i="1"/>
  <c r="AI37" i="1"/>
  <c r="AI38" i="1"/>
  <c r="K39" i="1"/>
  <c r="AI39" i="1"/>
  <c r="K40" i="1"/>
  <c r="AI40" i="1"/>
  <c r="AI41" i="1"/>
  <c r="K42" i="1"/>
  <c r="AI42" i="1"/>
  <c r="AI43" i="1"/>
  <c r="K44" i="1"/>
  <c r="AI44" i="1"/>
  <c r="AI45" i="1"/>
  <c r="AI46" i="1"/>
  <c r="AI47" i="1"/>
  <c r="AI48" i="1"/>
  <c r="AI49" i="1"/>
  <c r="K50" i="1"/>
  <c r="AI50" i="1"/>
  <c r="AI51" i="1"/>
  <c r="K52" i="1"/>
  <c r="AI52" i="1"/>
  <c r="AI53" i="1"/>
  <c r="K54" i="1"/>
  <c r="AI54" i="1"/>
  <c r="AI55" i="1"/>
  <c r="AI56" i="1"/>
</calcChain>
</file>

<file path=xl/sharedStrings.xml><?xml version="1.0" encoding="utf-8"?>
<sst xmlns="http://schemas.openxmlformats.org/spreadsheetml/2006/main" count="659" uniqueCount="417">
  <si>
    <t>Name</t>
  </si>
  <si>
    <t>Type</t>
  </si>
  <si>
    <t>series_root</t>
  </si>
  <si>
    <t>series_title</t>
  </si>
  <si>
    <t>Effective Date</t>
  </si>
  <si>
    <t>Valid Through Date</t>
  </si>
  <si>
    <t>OverdoseSurv_OFR</t>
  </si>
  <si>
    <t>_citation_OverdoseSurv_OFR</t>
  </si>
  <si>
    <t>_caution_OverdoseSurv_OFR</t>
  </si>
  <si>
    <t>_attachment_url_OverdoseSurv_OFR</t>
  </si>
  <si>
    <t>OverdoseSurv_OFR_Members</t>
  </si>
  <si>
    <t>_citation_OverdoseSurv_OFR_Members</t>
  </si>
  <si>
    <t>_caution_OverdoseSurv_OFR_Members</t>
  </si>
  <si>
    <t>_attachment_url_OverdoseSurv_OFR_Members</t>
  </si>
  <si>
    <t>OverdoseSurv_PDMP_Check</t>
  </si>
  <si>
    <t>_citation_OverdoseSurv_PDMP_Check</t>
  </si>
  <si>
    <t>_caution_OverdoseSurv_PDMP_Check</t>
  </si>
  <si>
    <t>_attachment_url_OverdoseSurv_PDMP_Check</t>
  </si>
  <si>
    <t>OverdoseSurv_PDMP_naloxone</t>
  </si>
  <si>
    <t>_citation_OverdoseSurv_PDMP_naloxone</t>
  </si>
  <si>
    <t>_caution_OverdoseSurv_PDMP_naloxone</t>
  </si>
  <si>
    <t>_attachment_url_OverdoseSurv_PDMP_naloxone</t>
  </si>
  <si>
    <t>OverdoseSurv_PDMP_fines</t>
  </si>
  <si>
    <t>_citation_OverdoseSurv_PDMP_fines</t>
  </si>
  <si>
    <t>_caution_OverdoseSurv_PDMP_fines</t>
  </si>
  <si>
    <t>_attachment_url_OverdoseSurv_PDMP_fines</t>
  </si>
  <si>
    <t>OverdoseSurv_PDMP_Enforcement</t>
  </si>
  <si>
    <t>_citation_OverdoseSurv_PDMP_Enforcement</t>
  </si>
  <si>
    <t>_caution_OverdoseSurv_PDMP_Enforcement</t>
  </si>
  <si>
    <t>_attachment_url_OverdoseSurv_PDMP_Enforcement</t>
  </si>
  <si>
    <t>OverdoseSurvOFR_PDMP_Access</t>
  </si>
  <si>
    <t>_citation_OverdoseSurvOFR_PDMP_Access</t>
  </si>
  <si>
    <t>_caution_OverdoseSurvOFR_PDMP_Access</t>
  </si>
  <si>
    <t>_attachment_url_OverdoseSurvOFR_PDMP_Access</t>
  </si>
  <si>
    <t>completed</t>
  </si>
  <si>
    <t>Alabama</t>
  </si>
  <si>
    <t>states</t>
  </si>
  <si>
    <t>65146ce29cd360206b8b45a4</t>
  </si>
  <si>
    <t>AL (Alabama) CWS Entry</t>
  </si>
  <si>
    <t>2017 Bill Text AL E.O. 11</t>
  </si>
  <si>
    <t>Alabama Opioid Overdose and Addiction Council established by Executive Order.</t>
  </si>
  <si>
    <t>null</t>
  </si>
  <si>
    <t>Ala. Admin. Code r.730-X-3.12; Ala. Admin. Code r.270-X-2.23; Ala. Admin. Code r. 540-X-4-.09; Ala. Admin. Code r. 540-X-12-.18</t>
  </si>
  <si>
    <t>null; null; null; null</t>
  </si>
  <si>
    <t>Code of Ala. § 20-2-213; Ala. Admin. Code r.730-X-3.12; Ala. Admin. Code r.270-X-2.23; Ala. Admin. Code r. 540-X-12-.18; Code of Ala. 20-2-216; Ala. Admin. Code r. 540-X-4-.09; Ala. Admin. Code r.420-7-2.-12</t>
  </si>
  <si>
    <t>null; null; null; null; null; null; null</t>
  </si>
  <si>
    <t>Code of Ala. § 20-2-213; Ala. Admin. Code r.420-7-2.-12</t>
  </si>
  <si>
    <t>null; null</t>
  </si>
  <si>
    <t>Alaska</t>
  </si>
  <si>
    <t>651464fc9cd3608e6a8b4578</t>
  </si>
  <si>
    <t>AK (Alaska) CWS Entry</t>
  </si>
  <si>
    <t>12 Alaska Admin. Code 40.975; Alaska Stat. § 17.30.200; 12 Alaksa Admin Code 44.445; 12 Alaska Admin. Code 52.865</t>
  </si>
  <si>
    <t>12 Alaska Admin Code 52.890; Alaska Stat. § 17.30.200; Alaska Stat. § 17.30.200; 12 Alaska Admin Code 52.910; Alaska Stat. § 17.30.200; Alaska Stat. § 17.30.200</t>
  </si>
  <si>
    <t>null; null; null; null; null; null</t>
  </si>
  <si>
    <t>12 Alaska Admin Code 52.890</t>
  </si>
  <si>
    <t>Arizona</t>
  </si>
  <si>
    <t>65159c629cd36035048b45a5</t>
  </si>
  <si>
    <t>AZ (Arizona)- CWS Entry</t>
  </si>
  <si>
    <t>A.R.S. § 36-198</t>
  </si>
  <si>
    <t>Drug overdose fatality review team statute repealed effective 1/1/23, but very similar statute enacted effective April 17, 2023 (to be repealed 1/1/29).</t>
  </si>
  <si>
    <t>A.R.S. § 36-2606; ARS 23-1062.02; 099 00 CARR 001</t>
  </si>
  <si>
    <t>null; null; null</t>
  </si>
  <si>
    <t>A.R.S. § 36-2608; A.R.S. § 36-2608; ARS 32-1979; AAC R9-4-602</t>
  </si>
  <si>
    <t>A.R.S. § 36-2610; A.R.S. § 36-2607; A.R.S. § 36-2607; AAC R4-23-503; ARS 36-2604</t>
  </si>
  <si>
    <t>null; null; null; null; null</t>
  </si>
  <si>
    <t>A.R.S. § 36-2607; ARS 36-2604</t>
  </si>
  <si>
    <t>A.R.S. § 36-198.01; ARS 36-2604</t>
  </si>
  <si>
    <t>Arkansas</t>
  </si>
  <si>
    <t>64762fc99cd360c6298b458d</t>
  </si>
  <si>
    <t>Quality Control Batch 1 (CWS)</t>
  </si>
  <si>
    <t>007 35 CARR 002; A.C.A. 20-7-604; 073 00 CARR 001; 069 00 CARR 003; 067 00 CARR 004; 060 01 CARR 001; 038 00 CARR 001</t>
  </si>
  <si>
    <t>069 00 CARR 003; 060 01 CARR 001; 038 00 CARR 001; 20-7-611. Unlawful acts and penalties; 20-7-611. Unlawful acts and penalties; 007 35 CARR 002; 007 35 CARR 002; 073 00 CARR 001; 067 00 CARR 004; 20-7-607</t>
  </si>
  <si>
    <t>null; null; null; null; null; null; null; null; null; null</t>
  </si>
  <si>
    <t>20-7-607</t>
  </si>
  <si>
    <t>California</t>
  </si>
  <si>
    <t>6516e5a99cd360721f8b4587</t>
  </si>
  <si>
    <t>CALIFORNIA- CWS Entry</t>
  </si>
  <si>
    <t>Cal Health &amp; Saf Code § 11165.4. Duty to consult CURES database; Liability for failure to consult</t>
  </si>
  <si>
    <t>§ 11165.2. Department of Justice audits of CURES Prescription Drug Monitoring Program system and users; Citations for subscriber violations; Required provisions; Payment of fine as satisfactory resolution; Deposit of administrative fines; Sanctions separate; Cal Health &amp; Saf Code § 11165.4. Duty to consult CURES database; Liability for failure to consult</t>
  </si>
  <si>
    <t>Cal Health &amp; Saf Code § 11165.4. Duty to consult CURES database; Liability for failure to consult; 11 CCR 824.1</t>
  </si>
  <si>
    <t>Colorado</t>
  </si>
  <si>
    <t>6516ec6c9cd360e51e8b4706</t>
  </si>
  <si>
    <t>Colorado- CWS Entry</t>
  </si>
  <si>
    <t>C.R.S. 25-20.5-1701</t>
  </si>
  <si>
    <t>Overdose trends review committee must be established by September 1, 2024.</t>
  </si>
  <si>
    <t>C.R.S. 12-280-404; C.R.S. 12-30-109</t>
  </si>
  <si>
    <t>C.R.S. 12-280-406; C.R.S. 12-30-109; C.R.S. 12-280-403</t>
  </si>
  <si>
    <t>Connecticut</t>
  </si>
  <si>
    <t>6516f5e29cd36088208b4573</t>
  </si>
  <si>
    <t>Connecticut CWS Entry</t>
  </si>
  <si>
    <t>Conn. Gen. Stat. § 21a-254</t>
  </si>
  <si>
    <t>A 2020 letter stated that The Connecticut Department of Consumer Protection was requiring Naloxone dispensation information to be uploaded into the CPMRS as of January 1, 2021, consistent with legal authority to add additional products or substances. https://portal.ct.gov/-/media/DCP/drug_control/PMP/pdf/Gabapentin_Naloxone_CPMRS_2020.pdf</t>
  </si>
  <si>
    <t>Conn. Gen. Stat. 21a-255</t>
  </si>
  <si>
    <t>Delaware</t>
  </si>
  <si>
    <t>651dcc509cd3602c368b4575</t>
  </si>
  <si>
    <t>Delaware CWS Entry</t>
  </si>
  <si>
    <t>16 Del. C. § 4799C</t>
  </si>
  <si>
    <t>16 Del. C. § 4799B</t>
  </si>
  <si>
    <t>16 Del. C. § 4798; CDR 24-0001</t>
  </si>
  <si>
    <t>16 Del. C. § 4798; 16 Del. C. § 4798; CDR 24-1900</t>
  </si>
  <si>
    <t>16 Del. C. § 4798</t>
  </si>
  <si>
    <t>District of Columbia</t>
  </si>
  <si>
    <t>651dd8a49cd3603e378b4583</t>
  </si>
  <si>
    <t>DC (District of Columbia)- CWS Entry</t>
  </si>
  <si>
    <t>66 D.C. REG. 5884</t>
  </si>
  <si>
    <t>Mayor's Order established Opioid Fatality Review Board</t>
  </si>
  <si>
    <t>D.C. Code § 48-853.03c</t>
  </si>
  <si>
    <t>D.C. Code § 48-853.03c; CDCR 17-10301; D.C. Code § 48-853.03; D.C. Code § 48-853.03b; D.C. Code § 48-853.09; D.C. Code § 48-853.09; D.C. Code § 48-853.04; D.C. Code § 3–1205.14</t>
  </si>
  <si>
    <t>null; null; null; null; null; null; null; null</t>
  </si>
  <si>
    <t>Florida</t>
  </si>
  <si>
    <t>6523f5f79cd36049398b4588</t>
  </si>
  <si>
    <t>Florida- CWS Entry</t>
  </si>
  <si>
    <t>64K-1.008 F.A.C.; 64K-1.003; Fla. Stat. 893.55</t>
  </si>
  <si>
    <t>64K-1.005; 64B13-15.005 F.A.C.; 64B13-15.008  F.A.C.; 64B16-30.001 F.A.C.; 64B16-30.001 F.A.C.; 64B16-30.003 F.A.C.; 64B15-19.002 F.A.C.; 64B15-19.007 F.A.C.; 64B15-6.01051 F.A.C.; 64B18-14.010 F.A.C.; 64B8-8.001 F.A.C.; 64B8-30.015 F.A.C.; 64B8-30.014; 64B5-13.0046 F.A.C.; 64B8-8.017 F.A.C.; 64B9-8.003 F.A.C.; 64B9-8.006 F.A.S.; Fla. Stat. 893.0551; Fla. Stat. 893.55</t>
  </si>
  <si>
    <t>null; null; null; null; null; null; null; null; null; null; null; null; null; null; null; null; null; null; null</t>
  </si>
  <si>
    <t>Georgia</t>
  </si>
  <si>
    <t>65243d869cd360463f8b458d</t>
  </si>
  <si>
    <t>Georgia- CWS Entry</t>
  </si>
  <si>
    <t>O.C.G.A. § 16-13-63; Ga. Comp. R. &amp; Regs. r. 360-8-.02; Ga. Comp. R. &amp; Regs. r. 360-38-.04</t>
  </si>
  <si>
    <t>O.C.G.A. § 16-13-63; O.C.G.A. § 16-13-57; O.C.G.A. 16-13-64; Ga. Comp. R. &amp; Regs. r.360-38-.05; O.C.G.A. 16-13-64</t>
  </si>
  <si>
    <t>O.C.G.A. 16-13-64</t>
  </si>
  <si>
    <t>Guam</t>
  </si>
  <si>
    <t>6516b6b59cd360c4198b4580</t>
  </si>
  <si>
    <t>Guam- CWS Entry</t>
  </si>
  <si>
    <t>§ 41810. Access to Prescription Monitoring Information by Prescribers.</t>
  </si>
  <si>
    <t>§ 41819. Criminal Penalties.; § 41820. Administrative Sanctions.</t>
  </si>
  <si>
    <t>Hawaii</t>
  </si>
  <si>
    <t>652444739cd36052408b4567</t>
  </si>
  <si>
    <t>Hawaii- CWS Entry</t>
  </si>
  <si>
    <t>HRS 329.38.2</t>
  </si>
  <si>
    <t>§ 329-101. Reporting of dispensation of controlled substances; electronic prescription accountability system; requirements; penalty.; HRS 329.38.2; HRS 329-104; HRS 329-42; HRS 329-50; HRS 329-49</t>
  </si>
  <si>
    <t>HRS 329-44</t>
  </si>
  <si>
    <t>Copy of conviction related information to be sent.</t>
  </si>
  <si>
    <t>Idaho</t>
  </si>
  <si>
    <t>652466259cd360bb428b45a6</t>
  </si>
  <si>
    <t>Idaho- CWS Entry</t>
  </si>
  <si>
    <t>37-2722. Issuing, distributing, and dispensing of controlled substances.</t>
  </si>
  <si>
    <t>37-2726. Filing prescriptions — Database.</t>
  </si>
  <si>
    <t>IDAPA 24.36.01.104; 37-2726. Filing prescriptions — Database.</t>
  </si>
  <si>
    <t>Illinois</t>
  </si>
  <si>
    <t>65a984b19cd360b25c8b4596</t>
  </si>
  <si>
    <t>Illinois_CWS Entry</t>
  </si>
  <si>
    <t>720 ILCS 570/314.5 Medication shopping; pharmacy shopping.</t>
  </si>
  <si>
    <t>§ 2080.230 Designated Controlled Substances and Other Selected Drugs</t>
  </si>
  <si>
    <t>Illinois requires inclusion of naloxone dispensing in PDMP. https://dph.illinois.gov/topics-services/opioids/naloxone/standardized-procedure.html</t>
  </si>
  <si>
    <t>720 ILCS 570/316 Prescription Monitoring Program.; 77 Ill. Adm. Code 2080.100; 77 Ill. Adm. Code 2080.200</t>
  </si>
  <si>
    <t>The PIL is a database that includes the reported controlled substance data.</t>
  </si>
  <si>
    <t>77 Ill. Adm. Code 2080.200</t>
  </si>
  <si>
    <t>Illinois Department of Financial and Professional Regulation is the agency that oversees professional licensing in Illinois. The PIL is a database that includes the reported controlled substance data.</t>
  </si>
  <si>
    <t>Indiana</t>
  </si>
  <si>
    <t>65b0400c9cd360852b8b456b</t>
  </si>
  <si>
    <t>Indiana CWS Entry</t>
  </si>
  <si>
    <t>16-49.5-2-1. Establishment of SOFR team.</t>
  </si>
  <si>
    <t>IC 16-49.5-2-3</t>
  </si>
  <si>
    <t>No specific requirements for committee membership, other than the team must be multidisciplinary and culturally diverse.</t>
  </si>
  <si>
    <t>IC 25-1-9.5-8; 848 IAC 5-4-7; 844 IAC 5-6-7; 844 IAC 2.2-3-7; 25-26-24-19. Confidentiality of information.; 845 IAC 2-1-7</t>
  </si>
  <si>
    <t>25-26-24-19. Confidentiality of information.</t>
  </si>
  <si>
    <t>16-49.5-2-6. SOFR fatality review.</t>
  </si>
  <si>
    <t>Iowa</t>
  </si>
  <si>
    <t>65a6c3c39cd360411f8b4577</t>
  </si>
  <si>
    <t>Iowa CWS Entry</t>
  </si>
  <si>
    <t>124.551A Prescribing practitioner program registration.; 653 IAC 13.2; 655 IAC 7.7; 441 IAC 79.17; 645 IAC 182.4; 645 IAC 327.6; 645 IAC 223.5; 650 IAC 16.5</t>
  </si>
  <si>
    <t>124.554; 124.551; 657 IAC 37.13</t>
  </si>
  <si>
    <t>124.558 Prohibited acts — penalties.; 653 IAC 13.2(10); 653 IAC 13.2(11); 657 IAC 37.23; 650 IAC 30.4</t>
  </si>
  <si>
    <t>Kansas</t>
  </si>
  <si>
    <t>65b3c8849cd360f37a8b4584</t>
  </si>
  <si>
    <t>Kansas- CWS Entry</t>
  </si>
  <si>
    <t>Data may be shared with an overdose fatality review board established by the state, but no board was found or established by statute or regulation.</t>
  </si>
  <si>
    <t>Checking is required for Medicaid patients only per provider bulletin. https://portal.kmap-state-ks.us/Documents/Provider/Bulletins/21169%20-%20General%20-%20Kansas_Prescription_Drug_Monitoring_Program.pdf</t>
  </si>
  <si>
    <t>65-1685. Same; database information privileged and confidential; persons authorized to receive data; advisory committee review of information.; 65-1685. Same; database information privileged and confidential; persons authorized to receive data; advisory committee review of information.; 65-1693.; 65-16-127. Emergency opioid antagonists; dispensing, storing and administering; duties of the state board of pharmacy and first responder agencies; rules and regulations.</t>
  </si>
  <si>
    <t>65-1685. Same; database information privileged and confidential; persons authorized to receive data; advisory committee review of information.</t>
  </si>
  <si>
    <t>If established by the state of Kansas, the overdose fatality review board would have access to prescription monitoring program information.</t>
  </si>
  <si>
    <t>Kentucky</t>
  </si>
  <si>
    <t>65b3cfbb9cd360ee7b8b456b</t>
  </si>
  <si>
    <t>Kentucky CWS Entry</t>
  </si>
  <si>
    <t>201 KAR 9:260; 201 KAR 8:540; 201 KAR 8:540; 201 KAR 5:130; 201 KAR 25:090; 201 KAR 25:090; 201 KAR 20:057; 201 KAR 20:057; 201 KAR 5:130; KRS 218A.172; 201 KAR 9:260</t>
  </si>
  <si>
    <t>null; null; null; null; null; null; null; null; null; null; null</t>
  </si>
  <si>
    <t>KRS § 218A.202; 902 KAR 55:110; 201 KAR 8:540; 201 KAR 8:540; 201 KAR 5:130; 201 KAR 9:230; 201 KAR 9:230; 201 KAR 25:011; 201 KAR 25:090; 201 KAR 5:130; KRS 218A.240; 201 KAR 9:260; 902 KAR 55:110</t>
  </si>
  <si>
    <t>null; null; null; null; null; null; null; null; null; null; null; null; null</t>
  </si>
  <si>
    <t>KRS 218A.240; 902 KAR 55:110</t>
  </si>
  <si>
    <t>Louisiana</t>
  </si>
  <si>
    <t>65b413479cd360c8028b4585</t>
  </si>
  <si>
    <t>Louisiana- CWS Entry</t>
  </si>
  <si>
    <t>LAC 46:XLV.6935; LAC 46 XXXIII.134; La. R.S. 40:978; LAC 46:LI.611</t>
  </si>
  <si>
    <t>LAC 46 LIII 2901; LAC 46 LIII 2911</t>
  </si>
  <si>
    <t>La. R.S. § 40:1009; LAC 46:LI.611; LAC 46:LIII.2915; LAC 46:LIII.2923; LAC 46 XXXIII.134; La. R.S. 40:978; La. R.S. 40:1007</t>
  </si>
  <si>
    <t>La. R.S. § 40:1009; LAC 46:LIII.2915; LAC 46:LIII.2923; La. R.S. 40:1007</t>
  </si>
  <si>
    <t>Maine</t>
  </si>
  <si>
    <t>65b435389cd360d2078b4583</t>
  </si>
  <si>
    <t>Maine CWS Entry</t>
  </si>
  <si>
    <t>§ 200-M. Accidental Drug Overdose Death Review Panel</t>
  </si>
  <si>
    <t>§ 7253. Prescribers and dispensers required to check prescription monitoring information; CMR 02-373-021; CMR 02-380-021; CMR 14-118-011; CMR 02-383-021; CMR 02-396-021</t>
  </si>
  <si>
    <t>§ 7253. Prescribers and dispensers required to check prescription monitoring information; § 7251. Unlawful acts and penalties; CMR 14-118-011 Section 10; CMR 14-118-011 Section 10; CMR 14-118-011 Section 10; 32 MRS 3656</t>
  </si>
  <si>
    <t>CMR 14-118-011 Section 10</t>
  </si>
  <si>
    <t>§ 200-M. Accidental Drug Overdose Death Review Panel; 22 M.R.S. 7250</t>
  </si>
  <si>
    <t>Maryland</t>
  </si>
  <si>
    <t>65b7e52d9cd360ef598b456b</t>
  </si>
  <si>
    <t>Maryland CWS Entry</t>
  </si>
  <si>
    <t>Md. Health-General Code. 5-902; Md. Health-General Code 5-903</t>
  </si>
  <si>
    <t>Md. Health-General Code. 5-902</t>
  </si>
  <si>
    <t>§ 21-2A-04.2. Prescription monitoring by prescribers.</t>
  </si>
  <si>
    <t>Md. Health-General Code 21-2A-04; 21-2A-03</t>
  </si>
  <si>
    <t>COMAR 10.47.07.08; COMAR 10.44.23.03; COMAR 10.32.23.14; § 21-2A-06. Prescription monitoring data.; Md. Health-General Code 21-2A-09; Md. Health Occupations Code 4-315; Md. Health Occupations Code 14-404; Md. Health Occupations Code 15-314; § 21-2A-09. Violations.</t>
  </si>
  <si>
    <t>null; null; null; null; null; null; null; null; null</t>
  </si>
  <si>
    <t>§ 21-2A-06. Prescription monitoring data.; COMAR 10.47.07.05</t>
  </si>
  <si>
    <t>Massachusetts</t>
  </si>
  <si>
    <t>65b7cc189cd36013578b4576</t>
  </si>
  <si>
    <t>Massachusetts CWS Entry</t>
  </si>
  <si>
    <t>ALM GL ch. 94C Section 24A; 105 CMR 700.012; 234 CMR 5.06; 243 CMR 2.07; 244 CMR 4.07</t>
  </si>
  <si>
    <t>ALM GL ch. 94C Section 19B</t>
  </si>
  <si>
    <t>See https://www.mass.gov/info-details/pharmacy-reporting-and-data-submission  for information regarding naloxone dispensing reporting requirements with daily submissions to the Massachusetts PMP.</t>
  </si>
  <si>
    <t>ALM GL ch. 94C Section 24A; 105 CMR 700.012; 105 CMR 700.012; 105 CMR 700.012; 105 CMR 700.105; 247 CMR 5.04</t>
  </si>
  <si>
    <t>Michigan</t>
  </si>
  <si>
    <t>65c15e7e9cd3605d3d8b457d</t>
  </si>
  <si>
    <t>Michigan CWS Entry</t>
  </si>
  <si>
    <t>MCL 333.7303a</t>
  </si>
  <si>
    <t>MCL 333.16221; R 338.3162d</t>
  </si>
  <si>
    <t>Minnesota</t>
  </si>
  <si>
    <t>65c1641c9cd3605d3d8b45c3</t>
  </si>
  <si>
    <t>Minnesota CWS Entry</t>
  </si>
  <si>
    <t>152.126 PRESCRIPTION MONITORING PROGRAM</t>
  </si>
  <si>
    <t>Mississippi</t>
  </si>
  <si>
    <t>65c16aa39cd3605d3d8b4614</t>
  </si>
  <si>
    <t>Mississippi CWS Entry</t>
  </si>
  <si>
    <t>CMSR 30-026-2640 1.3; CMSR 30-026-2640 1.7; CMSR 30-026-2640 1.7; CMSR 30-023-2301  1.35; CMSR 30-028-2840   1.5</t>
  </si>
  <si>
    <t>§ 73-21-127. Board of Pharmacy to develop and implement computerized program to track certain prescriptions; report of suspected abuse and misuse of controlled substances; access to collected data; confidentiality; penalties for knowingly failing to submit or submitting incorrect dispensing information; CMSR 30-023-2301  1.35; CMSR 30-023-2301  1.35; CMSR 30-028-2840   1.5; CMSR 30-030-3001; CMSR 30-030-3002; Miss. Code 73-21-103; Miss. Code. 73-21-97; CMSR 30-026-2640 1.15</t>
  </si>
  <si>
    <t>Missouri</t>
  </si>
  <si>
    <t>65c165c99cd3605d3d8b45e5</t>
  </si>
  <si>
    <t>Missouri CWS Entry</t>
  </si>
  <si>
    <t>§ 195.600. Joint Oversight Task Force for Prescription Drug Monitoring - definitions, members, contract with vendor and dispensation information</t>
  </si>
  <si>
    <t>Statewide law has phased in components.</t>
  </si>
  <si>
    <t>Montana</t>
  </si>
  <si>
    <t>65c166b99cd3605c3e8b4585</t>
  </si>
  <si>
    <t>Montana CWS Entry</t>
  </si>
  <si>
    <t>37-7-1515 Mandatory Use of Prescription Drug Registry</t>
  </si>
  <si>
    <t>37-7-1513 Unlawful acts — sanctions — civil penalties.; 37-7-1513 Unlawful acts — sanctions — civil penalties.; ARM 24.174.1708</t>
  </si>
  <si>
    <t>Nebraska</t>
  </si>
  <si>
    <t>65d4ba429cd360093e8b4570</t>
  </si>
  <si>
    <t>CWS Entry Nebraska</t>
  </si>
  <si>
    <t>Overdose Fatality Review Team option enacted in June 2023.</t>
  </si>
  <si>
    <t>CHAPTER 18. PHYSICIANS’ SERVICES (Nebraska Admin. Code Title 471, Ch. 18)</t>
  </si>
  <si>
    <t>Requirement for Medicaid clients.</t>
  </si>
  <si>
    <t>Nebraska Statute 71-2454</t>
  </si>
  <si>
    <t>Nevada</t>
  </si>
  <si>
    <t>65d4c5d39cd360863f8b4582</t>
  </si>
  <si>
    <t>Nevada CWS Entry</t>
  </si>
  <si>
    <t>Nevada Stat. 639.23507</t>
  </si>
  <si>
    <t>NAC 631.230; Nevada Statutes 639.23916</t>
  </si>
  <si>
    <t>New Hampshire</t>
  </si>
  <si>
    <t>65d4f4f99cd360cd418b45e6</t>
  </si>
  <si>
    <t>New Hampshire CWS Entry</t>
  </si>
  <si>
    <t>RSA Title X Ch. 126-DD</t>
  </si>
  <si>
    <t>318-B:41. Rulemaking for Prescribing Controlled Drugs.; NH Admin Rules Den 503.06; NH Admin Rules Nat 501.06; NH Admin Rules Nur 502.06; NH Admin Rules Pod 502.06; NH Admin Rules Opt 504.06</t>
  </si>
  <si>
    <t>Ph 1505.02 Prescriber and Dispenser Access; NH Admin Rules Ph 1504.01; NH Admin Rules Ph 1506.02; NH Admin Rules Ph 2206.03; NH Admin Rule 1503.01; NH Admin Rules PH 2109.04; NH Admin Rules 2109.06; NH Admin. Rules Ph 401.04; NH Admin Rules Den 503.02; NH Admin Rules Med 502.02; NH Admin Rules Med 502.06; NH Admin Rules Nat 501.02; 126-A:94. Unlawful Act and Penalties.; NH Admin Rules Nur 502.02; NH Admin Rules Opt 504.02; NH Admin Rules Pod 502.02</t>
  </si>
  <si>
    <t>null; null; null; null; null; null; null; null; null; null; null; null; null; null; null; null</t>
  </si>
  <si>
    <t>NH Admin Rules Ph 1504.01; NH Admin Rules Ph 1506.02; NH Admin Rules Ph 2206.03</t>
  </si>
  <si>
    <t>NH Admin Rules Ph 1505.05; RSA Title X Ch. 126-A:93</t>
  </si>
  <si>
    <t>New Jersey</t>
  </si>
  <si>
    <t>660ffb5b9cd360be178b456a</t>
  </si>
  <si>
    <t>New Jersey CWS Entry</t>
  </si>
  <si>
    <t>§ 26:3A2-20.4. Local overdose fatality review team established, county health department; membership requirements</t>
  </si>
  <si>
    <t>NJ Stat 24:21-15.2; NJ Stat 24:21-15.2; NJ Stat 45:1-46.1; NJAC 13:30-8.18; NJAC 13:30-8.18; NJAC 13:35-7.6; NJAC 13:35-7.6; NJAC 13:37-7.9A; NJAC 13:37-7.9A; NJAC 13:38-2.5; NJAC 13:38-2.5; NJAC 13:45A-35.9</t>
  </si>
  <si>
    <t>null; null; null; null; null; null; null; null; null; null; null; null</t>
  </si>
  <si>
    <t>§ 45:1-49. Penalties.; NJ Stat 45:1-46; NJAC 13:45A-35.6; NJAC 13:45A-35.11; NJAC 13:45A-35.11; NJAC 13:45A-35.11</t>
  </si>
  <si>
    <t>NJAC 13:45A-35.11</t>
  </si>
  <si>
    <t>§ 26:3A2-20.4. Local overdose fatality review team established, county health department; membership requirements; § 26:3A2-20.6. Disclosure of relevant information</t>
  </si>
  <si>
    <t>New Mexico</t>
  </si>
  <si>
    <t>6610117a9cd3605d198b45b1</t>
  </si>
  <si>
    <t>New Mexico CWS Entry</t>
  </si>
  <si>
    <t>26-1-16.1. Opioids; requiring practitioners to obtain and review reports from the prescription monitoring program.; NMAC 16.10.14.8; NMAC 16.11.2.10; NMAC 16.12.9.9; NMAC 16.16.15.10; NMAC 16.17.4.10; NMAC 16.19.4.17; NMAC 16.21.9.10; NMAC 16.5.57.10; NMAC 16.17.4.8</t>
  </si>
  <si>
    <t>26-1-26. Penalties.; NMAC 16.19.29.14; NMAC 16.19.29.14; NMAC 8.351.2.10</t>
  </si>
  <si>
    <t>New York</t>
  </si>
  <si>
    <t>66269ad19cd360dc458b4580</t>
  </si>
  <si>
    <t>CWS Entry (Use This One)</t>
  </si>
  <si>
    <t>NY CLS Pub Health 3343-A; 10 NYCRR 80.63</t>
  </si>
  <si>
    <t>North Carolina</t>
  </si>
  <si>
    <t>661335fc9cd3601e678b457b</t>
  </si>
  <si>
    <t>North Carolina CWS Entry</t>
  </si>
  <si>
    <t>NC Gen. Stat. 90-113-74C; 11 NCAC 23M.0201; 11 NCAC 23M.0203</t>
  </si>
  <si>
    <t>NC Gen. Stat. 90-113-74C; NC Gen. Stat. 90-113.74A; NC Gen. Stat. 90-113.74B; NC Gen. Stat. 90-113.74; NC Gen. Stat. 90-113.75</t>
  </si>
  <si>
    <t>NC Gen. Stat. 90-113-74C</t>
  </si>
  <si>
    <t>North Dakota</t>
  </si>
  <si>
    <t>6613e5b09cd360157e8b4575</t>
  </si>
  <si>
    <t>North Dakota CWS Entry</t>
  </si>
  <si>
    <t>23-50-01 Drug fatalities review panel.; ND Cent Code 23-50-02</t>
  </si>
  <si>
    <t>23-50-01 Drug fatalities review panel.</t>
  </si>
  <si>
    <t>Membership must include representation from multiple disciplines but may include a number of individuals (including a forensic pathologist, physician, addiction counselor).</t>
  </si>
  <si>
    <t>56-02-07-01. Optometrist prescribers and use of the prescription drug monitoring program.; 20-02-01-12. Dental prescribers and use of the prescription drug monitoring program.; ND Admin Code 54-05-03.1-10</t>
  </si>
  <si>
    <t>19-03.5-10. Reporting unlawful acts and penalties.; ND Cent Code 19-03.5-06; ND Admin Code 61-04-04-01</t>
  </si>
  <si>
    <t>Northern Mariana Islands</t>
  </si>
  <si>
    <t>661431ac9cd3602b078b4569</t>
  </si>
  <si>
    <t>CNMI CWS Entry</t>
  </si>
  <si>
    <t>CNMI PDMP Resources (Terms of Use) Dated 2021 states that CHCC providers  "are required by patient care policy to obtain information about patients from the PDMP system in accordance with controlled substance prescription guidelines for the treatment of pain and substance use disorders". The terms of use also state that private providers use of the system is voluntary. It appears that authorization for the PDMP comes from the Commonwealth Healthcare Corporation authority.</t>
  </si>
  <si>
    <t>CNMI PDMP Resources (Terms of Use) Dated 2021 states that the knowing unauthorized disclosure of information from the PDMP database is grounds for disciplinary action and may be subject to civil and criminal penalties.</t>
  </si>
  <si>
    <t>See above. No information noted that states that referral is mandatory.</t>
  </si>
  <si>
    <t>Ohio</t>
  </si>
  <si>
    <t>661434bf9cd3602b078b4578</t>
  </si>
  <si>
    <t>CWS Entry Ohio</t>
  </si>
  <si>
    <t>§ 307.634 Purpose of drug overdose fatality review committee.; § 307.631 Drug overdose fatality review committees.; ORC 307.6410; ORC 3701.0410</t>
  </si>
  <si>
    <t>§ 307.632 Members of drug overdose fatality review committee; coroners invited; vacancies; compensation.</t>
  </si>
  <si>
    <t>Under ORC 307.632, Coroner must be invited but does not have to accept the invitation.</t>
  </si>
  <si>
    <t>ORC 4731.055; OAC 4731-11-14; OAC 4731-11-14; OAC 4731-11-11; OAC 4730-2-10; OAC 4715-6-01; OAC 4715-6-03; OAC 4723-9-10; OAC 4723-9-12</t>
  </si>
  <si>
    <t>§ 4729.79 Drug database; submission of required information.; § 4729.81 Board to review information; notice of possible violation.; ; ORC 4729.99; ORC 4731.22</t>
  </si>
  <si>
    <t>§ 4729.79 Drug database; submission of required information.; ORC 4729.861</t>
  </si>
  <si>
    <t>ORC 4729.80</t>
  </si>
  <si>
    <t>Oklahoma</t>
  </si>
  <si>
    <t>6625601d9cd3602e258b473d</t>
  </si>
  <si>
    <t>CWS Research Oklahoma</t>
  </si>
  <si>
    <t>§ 2-1001. Creation—Duties—Responsibilities—Meetings—Annual Report</t>
  </si>
  <si>
    <t>63 Okl. St. § 2-1002</t>
  </si>
  <si>
    <t>§ 2-309D. Confidential Nature of Information — Disclosure — Investigative Reports; §63-2-309I; 63 Okl. St. § 2-309 I</t>
  </si>
  <si>
    <t>§ 2-309D. Confidential Nature of Information — Disclosure — Investigative Reports; § 2-309C. Dispenser of Schedule II, III, IV or V Controlled Dangerous Substance—Central Repository—Transmission—Penalty for Willful Failure to Transmit Information; O.A.C. § 475:45-1-6</t>
  </si>
  <si>
    <t>63 Okl. St. § 2-309D</t>
  </si>
  <si>
    <t>Oregon</t>
  </si>
  <si>
    <t>66257e6e9cd360d22b8b4567</t>
  </si>
  <si>
    <t>Oregon CWS Research for Entry</t>
  </si>
  <si>
    <t>OAR 410-141-3855</t>
  </si>
  <si>
    <t>OAR 333-023-0820; ORS § 431A.875; ORS § 431A.865; ORS § 431A.900; OAR 333-023-0820</t>
  </si>
  <si>
    <t>ORS § 431A.875</t>
  </si>
  <si>
    <t>Pennsylvania</t>
  </si>
  <si>
    <t>6626566c9cd360c93e8b4568</t>
  </si>
  <si>
    <t>Pennsylvania CWS Research for Entry</t>
  </si>
  <si>
    <t>§ 557.1. Suicide or overdose death review teams (Adm. Code § 2128)</t>
  </si>
  <si>
    <t>§ 873. Safe Emergency Prescribing Act; 35 P.S. § 872.8</t>
  </si>
  <si>
    <t>§ 873. Safe Emergency Prescribing Act; 35 P.S. § 872.10</t>
  </si>
  <si>
    <t>§ 557.5. Requests for records (Adm. Code § 2132)</t>
  </si>
  <si>
    <t>Puerto Rico</t>
  </si>
  <si>
    <t>662585b09cd360d12b8b4571</t>
  </si>
  <si>
    <t>Puerto Rico CWS Entry</t>
  </si>
  <si>
    <t>Rhode Island</t>
  </si>
  <si>
    <t>662848e59cd3602d6c8b4567</t>
  </si>
  <si>
    <t>CWS Research Entry Rhode Island</t>
  </si>
  <si>
    <t>RI Gen. Laws 23-4-3</t>
  </si>
  <si>
    <t>Law says membership may include peer support specialists, physician or other health care provider and law enforcement but is not required. In addition, office of state medical examiners is responsible for review team so included as a member.</t>
  </si>
  <si>
    <t>R.I. Gen. Laws § 21-28-3.20; 216-RICR-20-20-4.4; 216-RICR-20-20-4.4; 216-RICR-20-20-4.4; § 21-28-3.32. Electronic prescription database.</t>
  </si>
  <si>
    <t>216-RICR-20-20-3.4</t>
  </si>
  <si>
    <t>216-RICR-20-20-4.8</t>
  </si>
  <si>
    <t>South Carolina</t>
  </si>
  <si>
    <t>6628491b9cd3602d6c8b456a</t>
  </si>
  <si>
    <t>CWS Research Entry South Carolina</t>
  </si>
  <si>
    <t>§ 44-53-1645. Requirement to review patient’s prescription history.</t>
  </si>
  <si>
    <t>S.C. Code Ann. § 44-130-80; S.C. Code Ann. § 44-130-60</t>
  </si>
  <si>
    <t>Administration of opioid antidotes in certain circumstances is ultimately reported to the PDMP.</t>
  </si>
  <si>
    <t>§ 44-53-1680. Violations and penalties.; S.C. Code Ann. § 44-53-1650; S.C. Code Ann. § 16-1-90; S.C. Code Ann. § 16-1-90; S.C. Code Ann. § 16-1-90; S.C. Code Ann. § 16-1-90; § 44-53-1680. Violations and penalties.</t>
  </si>
  <si>
    <t>§ 44-53-1680. Violations and penalties.</t>
  </si>
  <si>
    <t>South Dakota</t>
  </si>
  <si>
    <t>662849a19cd360076e8b456a</t>
  </si>
  <si>
    <t>CWS Reseach Entry South Dakota</t>
  </si>
  <si>
    <t>ARSD 20:62:03:11; ARSD 20:47:07:01; ARSD 20:48:04:09</t>
  </si>
  <si>
    <t>Prescribers are required to document access appropriate to state PDMPs when prescribing controlled substances.</t>
  </si>
  <si>
    <t>34-20E-19. Knowing disclosure in violation of chapter — Felony.; ARSD 20:51:32:04; S.D. Codified Laws § 34-20E-12; S.D. Codified Laws § 34-20E-18</t>
  </si>
  <si>
    <t>ARSD 20:51:32:04</t>
  </si>
  <si>
    <t>Tennessee</t>
  </si>
  <si>
    <t>663918059cd36029138b46ab</t>
  </si>
  <si>
    <t>CWS Research Entry Tennessee</t>
  </si>
  <si>
    <t>Tenn. Code Ann. § 53-10-310</t>
  </si>
  <si>
    <t>Tenn. Code Ann. § 53-10-306; Tenn. Code Ann. § 53-10-307; Tenn. Code Ann. § 53-10-310</t>
  </si>
  <si>
    <t>Texas</t>
  </si>
  <si>
    <t>66391e809cd3602f138b457e</t>
  </si>
  <si>
    <t>CWS Research Entry Texas</t>
  </si>
  <si>
    <t>22 TAC § 170.9; 22 TAC § 222.8; 16 TAC § 130.58; 22 TAC § 111.3; 481.0764; 22 TAC § 280.10; 22 TAC § 170.3; 22 TAC 228.2</t>
  </si>
  <si>
    <t>22 TAC § 111.3; 481.0764; 16 TAC § 130.72; 22 TAC § 281.65; 22 TAC § 281.65; 22 TAC § 281.65; 22 TAC § 222.10</t>
  </si>
  <si>
    <t>United States Virgin Islands</t>
  </si>
  <si>
    <t>66393fa69cd3607b178b456e</t>
  </si>
  <si>
    <t>CWS Research Entry USVI</t>
  </si>
  <si>
    <t>Utah</t>
  </si>
  <si>
    <t>663928649cd360f1158b4569</t>
  </si>
  <si>
    <t>CWS Research Entry Utah</t>
  </si>
  <si>
    <t>Utah Code Ann. § 26-7-13; Utah Code Ann. § 26-7-13</t>
  </si>
  <si>
    <t>Statute renumbered in summer 2023.</t>
  </si>
  <si>
    <t>Utah Code Ann. § 26-7-13</t>
  </si>
  <si>
    <t>Utah Code Ann. § 58-37f-304</t>
  </si>
  <si>
    <t>U.A.C. R156-37f-303; Utah Code Ann. § 58-37f-601; 58-37f-602. Failure by pharmacist to submit information — Penalties.; U.A.C. R156-37-502</t>
  </si>
  <si>
    <t>Utah Code Ann. § 58-37f-301</t>
  </si>
  <si>
    <t>Vermont</t>
  </si>
  <si>
    <t>66393a899cd3602f178b4569</t>
  </si>
  <si>
    <t>CWS Research Entry Vermont</t>
  </si>
  <si>
    <t>CVR 13-140-069; 18 V.S.A. § 4290; § 4289. Standards and guidelines for health care providers and dispensers; CVR 13-140-076; CVR 13-140-076; CVR 13-140-076</t>
  </si>
  <si>
    <t>CVR 13-140-069; § 4284. Protection and disclosure of information; § 4283. Creation; implementation</t>
  </si>
  <si>
    <t>Virginia</t>
  </si>
  <si>
    <t>663a42e49cd360c82e8b4569</t>
  </si>
  <si>
    <t>CWS Research Entry Virginia</t>
  </si>
  <si>
    <t>§ 32.1-283.7. Local and regional overdose fatality review teams established; membership; authority; confidentiality; immunity.</t>
  </si>
  <si>
    <t>§ 54.1-2522.1. Requirements of prescribers; 18 VAC 105-20-48; 18 VAC 60-21-103; 18 VAC 90-40-150; 18 VAC 85-21-60; 18 VAC 85-21-30</t>
  </si>
  <si>
    <t>Va. Code Ann. § 54.1-2519; 18 VAC 76-20-20</t>
  </si>
  <si>
    <t>Va. Code Ann. § 54.1-2525; Va. Code Ann. § 54.1-2525; 18 VAC 90-40-130; 18 VAC 85-20-27; 18 VAC 85-50-175; 18 VAC 90-30-220; 18 VAC 60-21-70; 18 VAC 110-20-25; 18 VAC 110-21-40; § 54.1-2521. Reporting requirements.</t>
  </si>
  <si>
    <t>Washington</t>
  </si>
  <si>
    <t>663cf59f9cd360f8728b4577</t>
  </si>
  <si>
    <t>CWS Research Entry Washington</t>
  </si>
  <si>
    <t>70.05.210. Fatality review team</t>
  </si>
  <si>
    <t>No specific requirements. Statute only notes that the overdose fatality review committee is to be multidisciplinary.</t>
  </si>
  <si>
    <t>WAC § 246-817-980; WAC § 246-817-980; WAC § 246-918-935; WAC § 246-918-935; WAC § 246-919-985; WAC § 246-919-985; WAC § 246-922-790; WAC § 246-922-790; WAC 246-840-4990. Prescription monitoring program-Required registration, queries, and documentation.; WAC § 246-853-715; WAC § 246-853-790; WAC § 296-20-03035; WAC § 246-840-467; WAC § 246-840-4665; WAC § 246-840-4661; WAC § 246-817-919; WAC § 246-922-705; WAC § 246-817-915; WAC § 246-919-895; WAC § 246-853-705; WAC § 246-918-845; WAC § 246-853-695; WAC § 246-853-700; WAC § 246-922-695; WAC § 246-817-913; WAC § 246-919-885; WAC § 246-919-890; WAC § 246-918-835; WAC § 246-840-4663; WAC § 246-918-840</t>
  </si>
  <si>
    <t>null; null; null; null; null; null; null; null; null; null; null; null; null; null; null; null; null; null; null; null; null; null; null; null; null; null; null; null; null; null</t>
  </si>
  <si>
    <t>Rev. Code Wash. (ARCW) § 70.225.060; WAC § 246-470-100</t>
  </si>
  <si>
    <t>West Virginia</t>
  </si>
  <si>
    <t>6644b8989cd360d9338b4567</t>
  </si>
  <si>
    <t>CWS Research Entry West Virginia</t>
  </si>
  <si>
    <t>W. Va. Code § 61-12A-2; W. Va. Code § 61-12A-1</t>
  </si>
  <si>
    <t>Advisory panel addressing unintentional pharmaceutical drug overdose. Rewritten and eliminated in 2024.</t>
  </si>
  <si>
    <t>W. Va. Code § 61-12A-1</t>
  </si>
  <si>
    <t>Rewritten/overdose scope eliminated in 2024.</t>
  </si>
  <si>
    <t>W. Va. Code § 16-54-4; W. Va. CSR § 11-10-4; W. Va. CSR § 11-10-4; W. Va. Code § 16-54-7; W. Va. CSR § 19-16-8; W. Va. CSR § 24-10-8; W. Va. CSR § 24-10-8; W. Va. CSR § 5-10-3; W. Va. CSR § 5-10-3; § 60A-9-5a. Practitioner requirements to access database and conduct annual search of the database; required rulemaking.; W. Va. CSR § 19-14-3; W. Va. CSR § 19-14-3; W. Va. CSR § 24-10-8</t>
  </si>
  <si>
    <t>W. Va. Code § 60A-9-4; W. Va. CSR § 15-8-3</t>
  </si>
  <si>
    <t>§ 60A-9-7. Criminal penalties; and administrative violations.; W. Va. CSR § 19-14-5; W. Va. CSR § 15-8-7; W. Va. CSR § 5-10-5; W. Va. CSR § 11-10-5; W. Va. Code § 16-54-9</t>
  </si>
  <si>
    <t>W. Va. Code § 61-12A-3</t>
  </si>
  <si>
    <t>Wisconsin</t>
  </si>
  <si>
    <t>66476eaf9cd360e4798b4577</t>
  </si>
  <si>
    <t>CWS Wisconsin Entry</t>
  </si>
  <si>
    <t>961.385. Prescription drug monitoring program.; CSB 4.105</t>
  </si>
  <si>
    <t>CSB 4.105; CSB 4.04; CSB 4.05; CSB 4.06; CSB 4.07; CSB 4.097; CSB 4.097; CSB 4.13; CSB 4.15</t>
  </si>
  <si>
    <t>Wyoming</t>
  </si>
  <si>
    <t>664769619cd36006798b45ba</t>
  </si>
  <si>
    <t>CWS Entry Wyoming</t>
  </si>
  <si>
    <t>§ 35-7-1060. Controlled substance prescription tracking program.</t>
  </si>
  <si>
    <t>WCWR 059-0002-8</t>
  </si>
  <si>
    <t>Naloxone dispensing data requirement eliminated in 2023.</t>
  </si>
  <si>
    <t>§ 35-7-1060. Controlled substance prescription tracking program.; WCWR 059-0002-8 Section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</si>
</sst>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
    <xf numFmtId="0" fontId="0" fillId="0" borderId="0" xfId="0"/>
    <xf numFmtId="14" fontId="0" fillId="0" borderId="0" xfId="0" applyNumberFormat="1"/>
    <xf numFmtId="11"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6A00A-95B4-42F2-BC5C-C1AA94C2301E}">
  <dimension ref="A1:AI56"/>
  <sheetViews>
    <sheetView tabSelected="1" workbookViewId="0"/>
  </sheetViews>
  <sheetFormatPr defaultRowHeight="14.4" x14ac:dyDescent="0.55000000000000004"/>
  <sheetData>
    <row r="1" spans="1:35" x14ac:dyDescent="0.55000000000000004">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row>
    <row r="2" spans="1:35" x14ac:dyDescent="0.55000000000000004">
      <c r="A2" t="s">
        <v>35</v>
      </c>
      <c r="B2" t="s">
        <v>36</v>
      </c>
      <c r="C2" t="s">
        <v>37</v>
      </c>
      <c r="D2" t="s">
        <v>38</v>
      </c>
      <c r="E2" s="1">
        <v>44298</v>
      </c>
      <c r="F2" s="1">
        <v>44927</v>
      </c>
      <c r="G2">
        <v>0</v>
      </c>
      <c r="H2" t="s">
        <v>39</v>
      </c>
      <c r="I2" t="s">
        <v>40</v>
      </c>
      <c r="J2" t="s">
        <v>41</v>
      </c>
      <c r="K2" t="str">
        <f>("Physician or Other Healthcare Provider, Peer Support Specialist, Law Enforcement, Community Member(s)")</f>
        <v>Physician or Other Healthcare Provider, Peer Support Specialist, Law Enforcement, Community Member(s)</v>
      </c>
      <c r="L2" t="s">
        <v>39</v>
      </c>
      <c r="M2" t="s">
        <v>40</v>
      </c>
      <c r="N2" t="s">
        <v>41</v>
      </c>
      <c r="O2">
        <v>1</v>
      </c>
      <c r="P2" t="s">
        <v>42</v>
      </c>
      <c r="R2" t="s">
        <v>43</v>
      </c>
      <c r="S2">
        <v>0</v>
      </c>
      <c r="W2">
        <v>1</v>
      </c>
      <c r="X2" t="s">
        <v>44</v>
      </c>
      <c r="Z2" t="s">
        <v>45</v>
      </c>
      <c r="AA2">
        <v>1</v>
      </c>
      <c r="AB2" t="s">
        <v>46</v>
      </c>
      <c r="AD2" t="s">
        <v>47</v>
      </c>
      <c r="AE2">
        <v>0</v>
      </c>
      <c r="AI2" t="str">
        <f>("7")</f>
        <v>7</v>
      </c>
    </row>
    <row r="3" spans="1:35" x14ac:dyDescent="0.55000000000000004">
      <c r="A3" t="s">
        <v>48</v>
      </c>
      <c r="B3" t="s">
        <v>36</v>
      </c>
      <c r="C3" t="s">
        <v>49</v>
      </c>
      <c r="D3" t="s">
        <v>50</v>
      </c>
      <c r="E3" s="1">
        <v>44923</v>
      </c>
      <c r="F3" s="1">
        <v>44927</v>
      </c>
      <c r="G3">
        <v>0</v>
      </c>
      <c r="O3">
        <v>1</v>
      </c>
      <c r="P3" t="s">
        <v>51</v>
      </c>
      <c r="R3" t="s">
        <v>43</v>
      </c>
      <c r="S3">
        <v>0</v>
      </c>
      <c r="W3">
        <v>1</v>
      </c>
      <c r="X3" t="s">
        <v>52</v>
      </c>
      <c r="Z3" t="s">
        <v>53</v>
      </c>
      <c r="AA3">
        <v>1</v>
      </c>
      <c r="AB3" t="s">
        <v>54</v>
      </c>
      <c r="AD3" t="s">
        <v>41</v>
      </c>
      <c r="AI3" t="str">
        <f>("5")</f>
        <v>5</v>
      </c>
    </row>
    <row r="4" spans="1:35" x14ac:dyDescent="0.55000000000000004">
      <c r="A4" t="s">
        <v>55</v>
      </c>
      <c r="B4" t="s">
        <v>36</v>
      </c>
      <c r="C4" t="s">
        <v>56</v>
      </c>
      <c r="D4" t="s">
        <v>57</v>
      </c>
      <c r="E4" s="1">
        <v>44867</v>
      </c>
      <c r="F4" s="1">
        <v>44927</v>
      </c>
      <c r="G4">
        <v>0</v>
      </c>
      <c r="H4" t="s">
        <v>58</v>
      </c>
      <c r="I4" t="s">
        <v>59</v>
      </c>
      <c r="J4" t="s">
        <v>41</v>
      </c>
      <c r="K4" t="str">
        <f>("Medical Examiner or Coroner, Physician or Other Healthcare Provider, Law Enforcement, Community Member(s)")</f>
        <v>Medical Examiner or Coroner, Physician or Other Healthcare Provider, Law Enforcement, Community Member(s)</v>
      </c>
      <c r="L4" t="s">
        <v>58</v>
      </c>
      <c r="M4" t="s">
        <v>59</v>
      </c>
      <c r="N4" t="s">
        <v>41</v>
      </c>
      <c r="O4">
        <v>1</v>
      </c>
      <c r="P4" t="s">
        <v>60</v>
      </c>
      <c r="R4" t="s">
        <v>61</v>
      </c>
      <c r="S4">
        <v>1</v>
      </c>
      <c r="T4" t="s">
        <v>62</v>
      </c>
      <c r="V4" t="s">
        <v>43</v>
      </c>
      <c r="W4">
        <v>1</v>
      </c>
      <c r="X4" t="s">
        <v>63</v>
      </c>
      <c r="Z4" t="s">
        <v>64</v>
      </c>
      <c r="AA4">
        <v>1</v>
      </c>
      <c r="AB4" t="s">
        <v>65</v>
      </c>
      <c r="AD4" t="s">
        <v>47</v>
      </c>
      <c r="AE4">
        <v>1</v>
      </c>
      <c r="AF4" t="s">
        <v>66</v>
      </c>
      <c r="AG4" t="s">
        <v>59</v>
      </c>
      <c r="AH4" t="s">
        <v>47</v>
      </c>
      <c r="AI4" t="str">
        <f>("7")</f>
        <v>7</v>
      </c>
    </row>
    <row r="5" spans="1:35" x14ac:dyDescent="0.55000000000000004">
      <c r="A5" t="s">
        <v>67</v>
      </c>
      <c r="B5" t="s">
        <v>36</v>
      </c>
      <c r="C5" t="s">
        <v>68</v>
      </c>
      <c r="D5" t="s">
        <v>69</v>
      </c>
      <c r="E5" s="1">
        <v>44533</v>
      </c>
      <c r="F5" s="1">
        <v>44927</v>
      </c>
      <c r="G5">
        <v>0</v>
      </c>
      <c r="O5">
        <v>1</v>
      </c>
      <c r="P5" t="s">
        <v>70</v>
      </c>
      <c r="R5" t="s">
        <v>45</v>
      </c>
      <c r="S5">
        <v>0</v>
      </c>
      <c r="W5">
        <v>1</v>
      </c>
      <c r="X5" t="s">
        <v>71</v>
      </c>
      <c r="Z5" t="s">
        <v>72</v>
      </c>
      <c r="AA5">
        <v>1</v>
      </c>
      <c r="AB5" t="s">
        <v>73</v>
      </c>
      <c r="AD5" t="s">
        <v>41</v>
      </c>
      <c r="AI5" t="str">
        <f>("5")</f>
        <v>5</v>
      </c>
    </row>
    <row r="6" spans="1:35" x14ac:dyDescent="0.55000000000000004">
      <c r="A6" t="s">
        <v>74</v>
      </c>
      <c r="B6" t="s">
        <v>36</v>
      </c>
      <c r="C6" t="s">
        <v>75</v>
      </c>
      <c r="D6" t="s">
        <v>76</v>
      </c>
      <c r="E6" s="1">
        <v>44788</v>
      </c>
      <c r="F6" s="1">
        <v>44927</v>
      </c>
      <c r="G6">
        <v>0</v>
      </c>
      <c r="O6">
        <v>1</v>
      </c>
      <c r="P6" t="s">
        <v>77</v>
      </c>
      <c r="R6" t="s">
        <v>41</v>
      </c>
      <c r="S6">
        <v>0</v>
      </c>
      <c r="W6">
        <v>1</v>
      </c>
      <c r="X6" t="s">
        <v>78</v>
      </c>
      <c r="Z6" t="s">
        <v>47</v>
      </c>
      <c r="AA6">
        <v>1</v>
      </c>
      <c r="AB6" t="s">
        <v>79</v>
      </c>
      <c r="AD6" t="s">
        <v>47</v>
      </c>
      <c r="AI6" t="str">
        <f>("5")</f>
        <v>5</v>
      </c>
    </row>
    <row r="7" spans="1:35" x14ac:dyDescent="0.55000000000000004">
      <c r="A7" t="s">
        <v>80</v>
      </c>
      <c r="B7" t="s">
        <v>36</v>
      </c>
      <c r="C7" t="s">
        <v>81</v>
      </c>
      <c r="D7" t="s">
        <v>82</v>
      </c>
      <c r="E7" s="1">
        <v>44927</v>
      </c>
      <c r="F7" s="1">
        <v>44927</v>
      </c>
      <c r="G7">
        <v>1</v>
      </c>
      <c r="H7" t="s">
        <v>83</v>
      </c>
      <c r="I7" t="s">
        <v>84</v>
      </c>
      <c r="J7" t="s">
        <v>41</v>
      </c>
      <c r="O7">
        <v>1</v>
      </c>
      <c r="P7" t="s">
        <v>85</v>
      </c>
      <c r="R7" t="s">
        <v>47</v>
      </c>
      <c r="S7">
        <v>0</v>
      </c>
      <c r="W7">
        <v>1</v>
      </c>
      <c r="X7" t="s">
        <v>86</v>
      </c>
      <c r="Z7" t="s">
        <v>61</v>
      </c>
      <c r="AA7">
        <v>0</v>
      </c>
      <c r="AI7" t="str">
        <f>("5")</f>
        <v>5</v>
      </c>
    </row>
    <row r="8" spans="1:35" x14ac:dyDescent="0.55000000000000004">
      <c r="A8" t="s">
        <v>87</v>
      </c>
      <c r="B8" t="s">
        <v>36</v>
      </c>
      <c r="C8" t="s">
        <v>88</v>
      </c>
      <c r="D8" t="s">
        <v>89</v>
      </c>
      <c r="E8" s="1">
        <v>44743</v>
      </c>
      <c r="F8" s="1">
        <v>44927</v>
      </c>
      <c r="G8">
        <v>0</v>
      </c>
      <c r="O8">
        <v>1</v>
      </c>
      <c r="P8" t="s">
        <v>90</v>
      </c>
      <c r="R8" t="s">
        <v>41</v>
      </c>
      <c r="S8">
        <v>0</v>
      </c>
      <c r="U8" t="s">
        <v>91</v>
      </c>
      <c r="W8">
        <v>1</v>
      </c>
      <c r="X8" t="s">
        <v>92</v>
      </c>
      <c r="Z8" t="s">
        <v>41</v>
      </c>
      <c r="AA8">
        <v>0</v>
      </c>
      <c r="AI8" t="str">
        <f>("5")</f>
        <v>5</v>
      </c>
    </row>
    <row r="9" spans="1:35" x14ac:dyDescent="0.55000000000000004">
      <c r="A9" t="s">
        <v>93</v>
      </c>
      <c r="B9" t="s">
        <v>36</v>
      </c>
      <c r="C9" t="s">
        <v>94</v>
      </c>
      <c r="D9" t="s">
        <v>95</v>
      </c>
      <c r="E9" s="1">
        <v>44866</v>
      </c>
      <c r="F9" s="1">
        <v>44927</v>
      </c>
      <c r="G9">
        <v>1</v>
      </c>
      <c r="H9" t="s">
        <v>96</v>
      </c>
      <c r="J9" t="s">
        <v>41</v>
      </c>
      <c r="K9" t="str">
        <f>("Law Enforcement")</f>
        <v>Law Enforcement</v>
      </c>
      <c r="L9" t="s">
        <v>97</v>
      </c>
      <c r="N9" t="s">
        <v>41</v>
      </c>
      <c r="O9">
        <v>1</v>
      </c>
      <c r="P9" t="s">
        <v>98</v>
      </c>
      <c r="R9" t="s">
        <v>47</v>
      </c>
      <c r="S9">
        <v>0</v>
      </c>
      <c r="W9">
        <v>1</v>
      </c>
      <c r="X9" t="s">
        <v>99</v>
      </c>
      <c r="Z9" t="s">
        <v>61</v>
      </c>
      <c r="AA9">
        <v>1</v>
      </c>
      <c r="AB9" t="s">
        <v>100</v>
      </c>
      <c r="AD9" t="s">
        <v>41</v>
      </c>
      <c r="AE9">
        <v>1</v>
      </c>
      <c r="AF9" t="s">
        <v>100</v>
      </c>
      <c r="AH9" t="s">
        <v>41</v>
      </c>
      <c r="AI9" t="str">
        <f>("7")</f>
        <v>7</v>
      </c>
    </row>
    <row r="10" spans="1:35" x14ac:dyDescent="0.55000000000000004">
      <c r="A10" t="s">
        <v>101</v>
      </c>
      <c r="B10" t="s">
        <v>36</v>
      </c>
      <c r="C10" t="s">
        <v>102</v>
      </c>
      <c r="D10" t="s">
        <v>103</v>
      </c>
      <c r="E10" s="1">
        <v>44825</v>
      </c>
      <c r="F10" s="1">
        <v>44927</v>
      </c>
      <c r="G10">
        <v>0</v>
      </c>
      <c r="H10" t="s">
        <v>104</v>
      </c>
      <c r="I10" t="s">
        <v>105</v>
      </c>
      <c r="J10" t="s">
        <v>41</v>
      </c>
      <c r="K10" t="str">
        <f>("Medical Examiner or Coroner, Law Enforcement, Community Member(s)")</f>
        <v>Medical Examiner or Coroner, Law Enforcement, Community Member(s)</v>
      </c>
      <c r="L10" t="s">
        <v>104</v>
      </c>
      <c r="N10" t="s">
        <v>41</v>
      </c>
      <c r="O10">
        <v>1</v>
      </c>
      <c r="P10" t="s">
        <v>106</v>
      </c>
      <c r="R10" t="s">
        <v>41</v>
      </c>
      <c r="S10">
        <v>0</v>
      </c>
      <c r="W10">
        <v>1</v>
      </c>
      <c r="X10" t="s">
        <v>107</v>
      </c>
      <c r="Z10" t="s">
        <v>108</v>
      </c>
      <c r="AA10">
        <v>0</v>
      </c>
      <c r="AE10">
        <v>0</v>
      </c>
      <c r="AI10" t="str">
        <f>("7")</f>
        <v>7</v>
      </c>
    </row>
    <row r="11" spans="1:35" x14ac:dyDescent="0.55000000000000004">
      <c r="A11" t="s">
        <v>109</v>
      </c>
      <c r="B11" t="s">
        <v>36</v>
      </c>
      <c r="C11" t="s">
        <v>110</v>
      </c>
      <c r="D11" t="s">
        <v>111</v>
      </c>
      <c r="E11" s="1">
        <v>44816</v>
      </c>
      <c r="F11" s="1">
        <v>44927</v>
      </c>
      <c r="G11">
        <v>0</v>
      </c>
      <c r="O11">
        <v>1</v>
      </c>
      <c r="P11" t="s">
        <v>112</v>
      </c>
      <c r="R11" t="s">
        <v>61</v>
      </c>
      <c r="S11">
        <v>0</v>
      </c>
      <c r="W11">
        <v>1</v>
      </c>
      <c r="X11" t="s">
        <v>113</v>
      </c>
      <c r="Z11" t="s">
        <v>114</v>
      </c>
      <c r="AA11">
        <v>0</v>
      </c>
      <c r="AI11" t="str">
        <f t="shared" ref="AI11:AI16" si="0">("5")</f>
        <v>5</v>
      </c>
    </row>
    <row r="12" spans="1:35" x14ac:dyDescent="0.55000000000000004">
      <c r="A12" t="s">
        <v>115</v>
      </c>
      <c r="B12" t="s">
        <v>36</v>
      </c>
      <c r="C12" t="s">
        <v>116</v>
      </c>
      <c r="D12" t="s">
        <v>117</v>
      </c>
      <c r="E12" s="1">
        <v>44041</v>
      </c>
      <c r="F12" s="1">
        <v>44927</v>
      </c>
      <c r="G12">
        <v>0</v>
      </c>
      <c r="O12">
        <v>1</v>
      </c>
      <c r="P12" t="s">
        <v>118</v>
      </c>
      <c r="R12" t="s">
        <v>61</v>
      </c>
      <c r="S12">
        <v>0</v>
      </c>
      <c r="W12">
        <v>1</v>
      </c>
      <c r="X12" t="s">
        <v>119</v>
      </c>
      <c r="Z12" t="s">
        <v>64</v>
      </c>
      <c r="AA12">
        <v>1</v>
      </c>
      <c r="AB12" t="s">
        <v>120</v>
      </c>
      <c r="AD12" t="s">
        <v>41</v>
      </c>
      <c r="AI12" t="str">
        <f t="shared" si="0"/>
        <v>5</v>
      </c>
    </row>
    <row r="13" spans="1:35" x14ac:dyDescent="0.55000000000000004">
      <c r="A13" t="s">
        <v>121</v>
      </c>
      <c r="B13" t="s">
        <v>36</v>
      </c>
      <c r="C13" t="s">
        <v>122</v>
      </c>
      <c r="D13" t="s">
        <v>123</v>
      </c>
      <c r="E13" s="1">
        <v>41269</v>
      </c>
      <c r="F13" s="1">
        <v>44927</v>
      </c>
      <c r="G13">
        <v>0</v>
      </c>
      <c r="O13">
        <v>1</v>
      </c>
      <c r="P13" t="s">
        <v>124</v>
      </c>
      <c r="R13" t="s">
        <v>41</v>
      </c>
      <c r="S13">
        <v>0</v>
      </c>
      <c r="W13">
        <v>1</v>
      </c>
      <c r="X13" t="s">
        <v>125</v>
      </c>
      <c r="Z13" t="s">
        <v>47</v>
      </c>
      <c r="AA13">
        <v>0</v>
      </c>
      <c r="AI13" t="str">
        <f t="shared" si="0"/>
        <v>5</v>
      </c>
    </row>
    <row r="14" spans="1:35" x14ac:dyDescent="0.55000000000000004">
      <c r="A14" t="s">
        <v>126</v>
      </c>
      <c r="B14" t="s">
        <v>36</v>
      </c>
      <c r="C14" t="s">
        <v>127</v>
      </c>
      <c r="D14" t="s">
        <v>128</v>
      </c>
      <c r="E14" s="1">
        <v>43651</v>
      </c>
      <c r="F14" s="1">
        <v>44927</v>
      </c>
      <c r="G14">
        <v>0</v>
      </c>
      <c r="O14">
        <v>1</v>
      </c>
      <c r="P14" t="s">
        <v>129</v>
      </c>
      <c r="R14" t="s">
        <v>41</v>
      </c>
      <c r="S14">
        <v>0</v>
      </c>
      <c r="W14">
        <v>1</v>
      </c>
      <c r="X14" t="s">
        <v>130</v>
      </c>
      <c r="Z14" t="s">
        <v>53</v>
      </c>
      <c r="AA14">
        <v>1</v>
      </c>
      <c r="AB14" t="s">
        <v>131</v>
      </c>
      <c r="AC14" t="s">
        <v>132</v>
      </c>
      <c r="AD14" t="s">
        <v>41</v>
      </c>
      <c r="AI14" t="str">
        <f t="shared" si="0"/>
        <v>5</v>
      </c>
    </row>
    <row r="15" spans="1:35" x14ac:dyDescent="0.55000000000000004">
      <c r="A15" t="s">
        <v>133</v>
      </c>
      <c r="B15" t="s">
        <v>36</v>
      </c>
      <c r="C15" t="s">
        <v>134</v>
      </c>
      <c r="D15" t="s">
        <v>135</v>
      </c>
      <c r="E15" s="1">
        <v>44651</v>
      </c>
      <c r="F15" s="1">
        <v>44927</v>
      </c>
      <c r="G15">
        <v>0</v>
      </c>
      <c r="O15">
        <v>1</v>
      </c>
      <c r="P15" t="s">
        <v>136</v>
      </c>
      <c r="R15" t="s">
        <v>41</v>
      </c>
      <c r="S15">
        <v>1</v>
      </c>
      <c r="T15" t="s">
        <v>137</v>
      </c>
      <c r="V15" t="s">
        <v>41</v>
      </c>
      <c r="W15">
        <v>1</v>
      </c>
      <c r="X15" t="s">
        <v>138</v>
      </c>
      <c r="Z15" t="s">
        <v>47</v>
      </c>
      <c r="AA15">
        <v>0</v>
      </c>
      <c r="AI15" t="str">
        <f t="shared" si="0"/>
        <v>5</v>
      </c>
    </row>
    <row r="16" spans="1:35" x14ac:dyDescent="0.55000000000000004">
      <c r="A16" t="s">
        <v>139</v>
      </c>
      <c r="B16" t="s">
        <v>36</v>
      </c>
      <c r="C16" t="s">
        <v>140</v>
      </c>
      <c r="D16" t="s">
        <v>141</v>
      </c>
      <c r="E16" s="1">
        <v>44694</v>
      </c>
      <c r="F16" s="1">
        <v>44927</v>
      </c>
      <c r="G16">
        <v>0</v>
      </c>
      <c r="O16">
        <v>1</v>
      </c>
      <c r="P16" t="s">
        <v>142</v>
      </c>
      <c r="R16" t="s">
        <v>41</v>
      </c>
      <c r="S16">
        <v>1</v>
      </c>
      <c r="T16" t="s">
        <v>143</v>
      </c>
      <c r="U16" t="s">
        <v>144</v>
      </c>
      <c r="V16" t="s">
        <v>41</v>
      </c>
      <c r="W16">
        <v>1</v>
      </c>
      <c r="X16" t="s">
        <v>145</v>
      </c>
      <c r="Y16" t="s">
        <v>146</v>
      </c>
      <c r="Z16" t="s">
        <v>61</v>
      </c>
      <c r="AA16">
        <v>1</v>
      </c>
      <c r="AB16" t="s">
        <v>147</v>
      </c>
      <c r="AC16" t="s">
        <v>148</v>
      </c>
      <c r="AD16" t="s">
        <v>41</v>
      </c>
      <c r="AI16" t="str">
        <f t="shared" si="0"/>
        <v>5</v>
      </c>
    </row>
    <row r="17" spans="1:35" x14ac:dyDescent="0.55000000000000004">
      <c r="A17" t="s">
        <v>149</v>
      </c>
      <c r="B17" t="s">
        <v>36</v>
      </c>
      <c r="C17" t="s">
        <v>150</v>
      </c>
      <c r="D17" t="s">
        <v>151</v>
      </c>
      <c r="E17" s="1">
        <v>44887</v>
      </c>
      <c r="F17" s="1">
        <v>44927</v>
      </c>
      <c r="G17">
        <v>1</v>
      </c>
      <c r="H17" t="s">
        <v>152</v>
      </c>
      <c r="J17" t="s">
        <v>41</v>
      </c>
      <c r="K17" t="str">
        <f>("")</f>
        <v/>
      </c>
      <c r="L17" t="s">
        <v>153</v>
      </c>
      <c r="M17" t="s">
        <v>154</v>
      </c>
      <c r="N17" t="s">
        <v>41</v>
      </c>
      <c r="O17">
        <v>1</v>
      </c>
      <c r="P17" t="s">
        <v>155</v>
      </c>
      <c r="R17" t="s">
        <v>53</v>
      </c>
      <c r="S17">
        <v>0</v>
      </c>
      <c r="W17">
        <v>1</v>
      </c>
      <c r="X17" t="s">
        <v>156</v>
      </c>
      <c r="Z17" t="s">
        <v>41</v>
      </c>
      <c r="AA17">
        <v>0</v>
      </c>
      <c r="AE17">
        <v>1</v>
      </c>
      <c r="AF17" t="s">
        <v>157</v>
      </c>
      <c r="AH17" t="s">
        <v>41</v>
      </c>
      <c r="AI17" t="str">
        <f>("7")</f>
        <v>7</v>
      </c>
    </row>
    <row r="18" spans="1:35" x14ac:dyDescent="0.55000000000000004">
      <c r="A18" t="s">
        <v>158</v>
      </c>
      <c r="B18" t="s">
        <v>36</v>
      </c>
      <c r="C18" t="s">
        <v>159</v>
      </c>
      <c r="D18" t="s">
        <v>160</v>
      </c>
      <c r="E18" s="1">
        <v>44470</v>
      </c>
      <c r="F18" s="1">
        <v>44927</v>
      </c>
      <c r="G18">
        <v>0</v>
      </c>
      <c r="O18">
        <v>1</v>
      </c>
      <c r="P18" t="s">
        <v>161</v>
      </c>
      <c r="R18" t="s">
        <v>108</v>
      </c>
      <c r="S18">
        <v>1</v>
      </c>
      <c r="T18" t="s">
        <v>162</v>
      </c>
      <c r="V18" t="s">
        <v>61</v>
      </c>
      <c r="W18">
        <v>1</v>
      </c>
      <c r="X18" t="s">
        <v>163</v>
      </c>
      <c r="Z18" t="s">
        <v>64</v>
      </c>
      <c r="AA18">
        <v>0</v>
      </c>
      <c r="AI18" t="str">
        <f>("5")</f>
        <v>5</v>
      </c>
    </row>
    <row r="19" spans="1:35" x14ac:dyDescent="0.55000000000000004">
      <c r="A19" t="s">
        <v>164</v>
      </c>
      <c r="B19" t="s">
        <v>36</v>
      </c>
      <c r="C19" t="s">
        <v>165</v>
      </c>
      <c r="D19" t="s">
        <v>166</v>
      </c>
      <c r="E19" s="1">
        <v>44743</v>
      </c>
      <c r="F19" s="1">
        <v>44927</v>
      </c>
      <c r="G19">
        <v>0</v>
      </c>
      <c r="I19" t="s">
        <v>167</v>
      </c>
      <c r="O19">
        <v>0</v>
      </c>
      <c r="Q19" t="s">
        <v>168</v>
      </c>
      <c r="S19">
        <v>0</v>
      </c>
      <c r="W19">
        <v>1</v>
      </c>
      <c r="X19" t="s">
        <v>169</v>
      </c>
      <c r="Z19" t="s">
        <v>43</v>
      </c>
      <c r="AA19">
        <v>0</v>
      </c>
      <c r="AE19">
        <v>1</v>
      </c>
      <c r="AF19" t="s">
        <v>170</v>
      </c>
      <c r="AG19" t="s">
        <v>171</v>
      </c>
      <c r="AH19" t="s">
        <v>41</v>
      </c>
      <c r="AI19" t="str">
        <f>("6")</f>
        <v>6</v>
      </c>
    </row>
    <row r="20" spans="1:35" x14ac:dyDescent="0.55000000000000004">
      <c r="A20" t="s">
        <v>172</v>
      </c>
      <c r="B20" t="s">
        <v>36</v>
      </c>
      <c r="C20" t="s">
        <v>173</v>
      </c>
      <c r="D20" t="s">
        <v>174</v>
      </c>
      <c r="E20" s="1">
        <v>44523</v>
      </c>
      <c r="F20" s="1">
        <v>44927</v>
      </c>
      <c r="G20">
        <v>0</v>
      </c>
      <c r="O20">
        <v>1</v>
      </c>
      <c r="P20" t="s">
        <v>175</v>
      </c>
      <c r="R20" t="s">
        <v>176</v>
      </c>
      <c r="S20">
        <v>0</v>
      </c>
      <c r="W20">
        <v>1</v>
      </c>
      <c r="X20" t="s">
        <v>177</v>
      </c>
      <c r="Z20" t="s">
        <v>178</v>
      </c>
      <c r="AA20">
        <v>1</v>
      </c>
      <c r="AB20" t="s">
        <v>179</v>
      </c>
      <c r="AD20" t="s">
        <v>47</v>
      </c>
      <c r="AI20" t="str">
        <f>("5")</f>
        <v>5</v>
      </c>
    </row>
    <row r="21" spans="1:35" x14ac:dyDescent="0.55000000000000004">
      <c r="A21" t="s">
        <v>180</v>
      </c>
      <c r="B21" t="s">
        <v>36</v>
      </c>
      <c r="C21" t="s">
        <v>181</v>
      </c>
      <c r="D21" t="s">
        <v>182</v>
      </c>
      <c r="E21" s="1">
        <v>44774</v>
      </c>
      <c r="F21" s="1">
        <v>44927</v>
      </c>
      <c r="G21">
        <v>0</v>
      </c>
      <c r="O21">
        <v>1</v>
      </c>
      <c r="P21" t="s">
        <v>183</v>
      </c>
      <c r="R21" t="s">
        <v>43</v>
      </c>
      <c r="S21">
        <v>1</v>
      </c>
      <c r="T21" t="s">
        <v>184</v>
      </c>
      <c r="V21" t="s">
        <v>47</v>
      </c>
      <c r="W21">
        <v>1</v>
      </c>
      <c r="X21" t="s">
        <v>185</v>
      </c>
      <c r="Z21" t="s">
        <v>45</v>
      </c>
      <c r="AA21">
        <v>1</v>
      </c>
      <c r="AB21" t="s">
        <v>186</v>
      </c>
      <c r="AD21" t="s">
        <v>43</v>
      </c>
      <c r="AI21" t="str">
        <f>("5")</f>
        <v>5</v>
      </c>
    </row>
    <row r="22" spans="1:35" x14ac:dyDescent="0.55000000000000004">
      <c r="A22" t="s">
        <v>187</v>
      </c>
      <c r="B22" t="s">
        <v>36</v>
      </c>
      <c r="C22" t="s">
        <v>188</v>
      </c>
      <c r="D22" t="s">
        <v>189</v>
      </c>
      <c r="E22" s="1">
        <v>44368</v>
      </c>
      <c r="F22" s="1">
        <v>44927</v>
      </c>
      <c r="G22">
        <v>1</v>
      </c>
      <c r="H22" t="s">
        <v>190</v>
      </c>
      <c r="J22" t="s">
        <v>41</v>
      </c>
      <c r="K22" t="str">
        <f>("Medical Examiner or Coroner, Physician or Other Healthcare Provider, Law Enforcement, Community Member(s)")</f>
        <v>Medical Examiner or Coroner, Physician or Other Healthcare Provider, Law Enforcement, Community Member(s)</v>
      </c>
      <c r="L22" t="s">
        <v>190</v>
      </c>
      <c r="N22" t="s">
        <v>41</v>
      </c>
      <c r="O22">
        <v>1</v>
      </c>
      <c r="P22" t="s">
        <v>191</v>
      </c>
      <c r="R22" t="s">
        <v>53</v>
      </c>
      <c r="S22">
        <v>0</v>
      </c>
      <c r="W22">
        <v>1</v>
      </c>
      <c r="X22" t="s">
        <v>192</v>
      </c>
      <c r="Z22" t="s">
        <v>53</v>
      </c>
      <c r="AA22">
        <v>1</v>
      </c>
      <c r="AB22" t="s">
        <v>193</v>
      </c>
      <c r="AD22" t="s">
        <v>41</v>
      </c>
      <c r="AE22">
        <v>1</v>
      </c>
      <c r="AF22" t="s">
        <v>194</v>
      </c>
      <c r="AH22" t="s">
        <v>47</v>
      </c>
      <c r="AI22" t="str">
        <f>("7")</f>
        <v>7</v>
      </c>
    </row>
    <row r="23" spans="1:35" x14ac:dyDescent="0.55000000000000004">
      <c r="A23" t="s">
        <v>195</v>
      </c>
      <c r="B23" t="s">
        <v>36</v>
      </c>
      <c r="C23" t="s">
        <v>196</v>
      </c>
      <c r="D23" t="s">
        <v>197</v>
      </c>
      <c r="E23" s="1">
        <v>44835</v>
      </c>
      <c r="F23" s="1">
        <v>44927</v>
      </c>
      <c r="G23">
        <v>1</v>
      </c>
      <c r="H23" t="s">
        <v>198</v>
      </c>
      <c r="J23" t="s">
        <v>47</v>
      </c>
      <c r="K23" t="str">
        <f>("Physician or Other Healthcare Provider, Law Enforcement, Community Member(s)")</f>
        <v>Physician or Other Healthcare Provider, Law Enforcement, Community Member(s)</v>
      </c>
      <c r="L23" t="s">
        <v>199</v>
      </c>
      <c r="N23" t="s">
        <v>41</v>
      </c>
      <c r="O23">
        <v>1</v>
      </c>
      <c r="P23" t="s">
        <v>200</v>
      </c>
      <c r="R23" t="s">
        <v>41</v>
      </c>
      <c r="S23">
        <v>1</v>
      </c>
      <c r="T23" t="s">
        <v>201</v>
      </c>
      <c r="V23" t="s">
        <v>47</v>
      </c>
      <c r="W23">
        <v>1</v>
      </c>
      <c r="X23" t="s">
        <v>202</v>
      </c>
      <c r="Z23" t="s">
        <v>203</v>
      </c>
      <c r="AA23">
        <v>0</v>
      </c>
      <c r="AE23">
        <v>1</v>
      </c>
      <c r="AF23" t="s">
        <v>204</v>
      </c>
      <c r="AH23" t="s">
        <v>47</v>
      </c>
      <c r="AI23" t="str">
        <f>("7")</f>
        <v>7</v>
      </c>
    </row>
    <row r="24" spans="1:35" x14ac:dyDescent="0.55000000000000004">
      <c r="A24" t="s">
        <v>205</v>
      </c>
      <c r="B24" t="s">
        <v>36</v>
      </c>
      <c r="C24" t="s">
        <v>206</v>
      </c>
      <c r="D24" t="s">
        <v>207</v>
      </c>
      <c r="E24" s="1">
        <v>44442</v>
      </c>
      <c r="F24" s="1">
        <v>44927</v>
      </c>
      <c r="G24">
        <v>0</v>
      </c>
      <c r="O24">
        <v>1</v>
      </c>
      <c r="P24" t="s">
        <v>208</v>
      </c>
      <c r="R24" t="s">
        <v>64</v>
      </c>
      <c r="S24">
        <v>1</v>
      </c>
      <c r="T24" t="s">
        <v>209</v>
      </c>
      <c r="U24" t="s">
        <v>210</v>
      </c>
      <c r="V24" t="s">
        <v>41</v>
      </c>
      <c r="W24">
        <v>1</v>
      </c>
      <c r="X24" t="s">
        <v>211</v>
      </c>
      <c r="Z24" t="s">
        <v>53</v>
      </c>
      <c r="AA24">
        <v>0</v>
      </c>
      <c r="AI24" t="str">
        <f t="shared" ref="AI24:AI31" si="1">("5")</f>
        <v>5</v>
      </c>
    </row>
    <row r="25" spans="1:35" x14ac:dyDescent="0.55000000000000004">
      <c r="A25" t="s">
        <v>212</v>
      </c>
      <c r="B25" t="s">
        <v>36</v>
      </c>
      <c r="C25" t="s">
        <v>213</v>
      </c>
      <c r="D25" t="s">
        <v>214</v>
      </c>
      <c r="E25" s="1">
        <v>44567</v>
      </c>
      <c r="F25" s="1">
        <v>44927</v>
      </c>
      <c r="G25">
        <v>0</v>
      </c>
      <c r="O25">
        <v>1</v>
      </c>
      <c r="P25" t="s">
        <v>215</v>
      </c>
      <c r="R25" t="s">
        <v>41</v>
      </c>
      <c r="S25">
        <v>0</v>
      </c>
      <c r="W25">
        <v>1</v>
      </c>
      <c r="X25" t="s">
        <v>216</v>
      </c>
      <c r="Z25" t="s">
        <v>47</v>
      </c>
      <c r="AA25">
        <v>0</v>
      </c>
      <c r="AI25" t="str">
        <f t="shared" si="1"/>
        <v>5</v>
      </c>
    </row>
    <row r="26" spans="1:35" x14ac:dyDescent="0.55000000000000004">
      <c r="A26" t="s">
        <v>217</v>
      </c>
      <c r="B26" t="s">
        <v>36</v>
      </c>
      <c r="C26" t="s">
        <v>218</v>
      </c>
      <c r="D26" t="s">
        <v>219</v>
      </c>
      <c r="E26" s="1">
        <v>44044</v>
      </c>
      <c r="F26" s="1">
        <v>44927</v>
      </c>
      <c r="G26">
        <v>0</v>
      </c>
      <c r="O26">
        <v>1</v>
      </c>
      <c r="P26" t="s">
        <v>220</v>
      </c>
      <c r="R26" t="s">
        <v>41</v>
      </c>
      <c r="S26">
        <v>0</v>
      </c>
      <c r="W26">
        <v>1</v>
      </c>
      <c r="X26" t="s">
        <v>220</v>
      </c>
      <c r="Z26" t="s">
        <v>41</v>
      </c>
      <c r="AA26">
        <v>0</v>
      </c>
      <c r="AI26" t="str">
        <f t="shared" si="1"/>
        <v>5</v>
      </c>
    </row>
    <row r="27" spans="1:35" x14ac:dyDescent="0.55000000000000004">
      <c r="A27" t="s">
        <v>221</v>
      </c>
      <c r="B27" t="s">
        <v>36</v>
      </c>
      <c r="C27" t="s">
        <v>222</v>
      </c>
      <c r="D27" t="s">
        <v>223</v>
      </c>
      <c r="E27" s="1">
        <v>44849</v>
      </c>
      <c r="F27" s="1">
        <v>44927</v>
      </c>
      <c r="G27">
        <v>0</v>
      </c>
      <c r="O27">
        <v>1</v>
      </c>
      <c r="P27" t="s">
        <v>224</v>
      </c>
      <c r="R27" t="s">
        <v>64</v>
      </c>
      <c r="S27">
        <v>0</v>
      </c>
      <c r="W27">
        <v>1</v>
      </c>
      <c r="X27" t="s">
        <v>225</v>
      </c>
      <c r="Z27" t="s">
        <v>203</v>
      </c>
      <c r="AA27">
        <v>0</v>
      </c>
      <c r="AI27" t="str">
        <f t="shared" si="1"/>
        <v>5</v>
      </c>
    </row>
    <row r="28" spans="1:35" x14ac:dyDescent="0.55000000000000004">
      <c r="A28" t="s">
        <v>226</v>
      </c>
      <c r="B28" t="s">
        <v>36</v>
      </c>
      <c r="C28" t="s">
        <v>227</v>
      </c>
      <c r="D28" t="s">
        <v>228</v>
      </c>
      <c r="E28" s="1">
        <v>44436</v>
      </c>
      <c r="F28" s="1">
        <v>44927</v>
      </c>
      <c r="G28">
        <v>0</v>
      </c>
      <c r="O28">
        <v>0</v>
      </c>
      <c r="S28">
        <v>0</v>
      </c>
      <c r="W28">
        <v>1</v>
      </c>
      <c r="X28" t="s">
        <v>229</v>
      </c>
      <c r="Y28" t="s">
        <v>230</v>
      </c>
      <c r="Z28" t="s">
        <v>41</v>
      </c>
      <c r="AA28">
        <v>0</v>
      </c>
      <c r="AI28" t="str">
        <f t="shared" si="1"/>
        <v>5</v>
      </c>
    </row>
    <row r="29" spans="1:35" x14ac:dyDescent="0.55000000000000004">
      <c r="A29" t="s">
        <v>231</v>
      </c>
      <c r="B29" t="s">
        <v>36</v>
      </c>
      <c r="C29" t="s">
        <v>232</v>
      </c>
      <c r="D29" t="s">
        <v>233</v>
      </c>
      <c r="E29" s="1">
        <v>44470</v>
      </c>
      <c r="F29" s="1">
        <v>44927</v>
      </c>
      <c r="G29">
        <v>0</v>
      </c>
      <c r="O29">
        <v>1</v>
      </c>
      <c r="P29" t="s">
        <v>234</v>
      </c>
      <c r="R29" t="s">
        <v>41</v>
      </c>
      <c r="S29">
        <v>0</v>
      </c>
      <c r="W29">
        <v>1</v>
      </c>
      <c r="X29" t="s">
        <v>235</v>
      </c>
      <c r="Z29" t="s">
        <v>61</v>
      </c>
      <c r="AA29">
        <v>1</v>
      </c>
      <c r="AB29" t="s">
        <v>235</v>
      </c>
      <c r="AD29" t="s">
        <v>61</v>
      </c>
      <c r="AI29" t="str">
        <f t="shared" si="1"/>
        <v>5</v>
      </c>
    </row>
    <row r="30" spans="1:35" x14ac:dyDescent="0.55000000000000004">
      <c r="A30" t="s">
        <v>236</v>
      </c>
      <c r="B30" t="s">
        <v>36</v>
      </c>
      <c r="C30" t="s">
        <v>237</v>
      </c>
      <c r="D30" t="s">
        <v>238</v>
      </c>
      <c r="E30" s="1">
        <v>44752</v>
      </c>
      <c r="F30" s="1">
        <v>44927</v>
      </c>
      <c r="G30">
        <v>0</v>
      </c>
      <c r="I30" t="s">
        <v>239</v>
      </c>
      <c r="O30">
        <v>1</v>
      </c>
      <c r="P30" t="s">
        <v>240</v>
      </c>
      <c r="Q30" t="s">
        <v>241</v>
      </c>
      <c r="R30" t="s">
        <v>41</v>
      </c>
      <c r="S30">
        <v>1</v>
      </c>
      <c r="T30" t="s">
        <v>242</v>
      </c>
      <c r="V30" t="s">
        <v>41</v>
      </c>
      <c r="W30">
        <v>0</v>
      </c>
      <c r="AA30">
        <v>0</v>
      </c>
      <c r="AI30" t="str">
        <f t="shared" si="1"/>
        <v>5</v>
      </c>
    </row>
    <row r="31" spans="1:35" x14ac:dyDescent="0.55000000000000004">
      <c r="A31" t="s">
        <v>243</v>
      </c>
      <c r="B31" t="s">
        <v>36</v>
      </c>
      <c r="C31" t="s">
        <v>244</v>
      </c>
      <c r="D31" t="s">
        <v>245</v>
      </c>
      <c r="E31" s="1">
        <v>43831</v>
      </c>
      <c r="F31" s="1">
        <v>44927</v>
      </c>
      <c r="G31">
        <v>0</v>
      </c>
      <c r="O31">
        <v>1</v>
      </c>
      <c r="P31" t="s">
        <v>246</v>
      </c>
      <c r="R31" t="s">
        <v>41</v>
      </c>
      <c r="S31">
        <v>0</v>
      </c>
      <c r="W31">
        <v>1</v>
      </c>
      <c r="X31" t="s">
        <v>247</v>
      </c>
      <c r="Z31" t="s">
        <v>47</v>
      </c>
      <c r="AA31">
        <v>0</v>
      </c>
      <c r="AI31" t="str">
        <f t="shared" si="1"/>
        <v>5</v>
      </c>
    </row>
    <row r="32" spans="1:35" x14ac:dyDescent="0.55000000000000004">
      <c r="A32" t="s">
        <v>248</v>
      </c>
      <c r="B32" t="s">
        <v>36</v>
      </c>
      <c r="C32" t="s">
        <v>249</v>
      </c>
      <c r="D32" t="s">
        <v>250</v>
      </c>
      <c r="E32" s="1">
        <v>44378</v>
      </c>
      <c r="F32" s="1">
        <v>44927</v>
      </c>
      <c r="G32">
        <v>1</v>
      </c>
      <c r="H32" t="s">
        <v>251</v>
      </c>
      <c r="J32" t="s">
        <v>41</v>
      </c>
      <c r="K32" t="str">
        <f>("Medical Examiner or Coroner, Law Enforcement, Community Member(s)")</f>
        <v>Medical Examiner or Coroner, Law Enforcement, Community Member(s)</v>
      </c>
      <c r="L32" t="s">
        <v>251</v>
      </c>
      <c r="N32" t="s">
        <v>41</v>
      </c>
      <c r="O32">
        <v>1</v>
      </c>
      <c r="P32" t="s">
        <v>252</v>
      </c>
      <c r="R32" t="s">
        <v>53</v>
      </c>
      <c r="S32">
        <v>0</v>
      </c>
      <c r="W32">
        <v>1</v>
      </c>
      <c r="X32" t="s">
        <v>253</v>
      </c>
      <c r="Z32" t="s">
        <v>254</v>
      </c>
      <c r="AA32">
        <v>1</v>
      </c>
      <c r="AB32" t="s">
        <v>255</v>
      </c>
      <c r="AD32" t="s">
        <v>61</v>
      </c>
      <c r="AE32">
        <v>1</v>
      </c>
      <c r="AF32" t="s">
        <v>256</v>
      </c>
      <c r="AH32" t="s">
        <v>47</v>
      </c>
      <c r="AI32" t="str">
        <f>("7")</f>
        <v>7</v>
      </c>
    </row>
    <row r="33" spans="1:35" x14ac:dyDescent="0.55000000000000004">
      <c r="A33" t="s">
        <v>257</v>
      </c>
      <c r="B33" t="s">
        <v>36</v>
      </c>
      <c r="C33" t="s">
        <v>258</v>
      </c>
      <c r="D33" t="s">
        <v>259</v>
      </c>
      <c r="E33" s="1">
        <v>44732</v>
      </c>
      <c r="F33" s="1">
        <v>44927</v>
      </c>
      <c r="G33">
        <v>1</v>
      </c>
      <c r="H33" t="s">
        <v>260</v>
      </c>
      <c r="J33" t="s">
        <v>41</v>
      </c>
      <c r="K33" t="str">
        <f>("Medical Examiner or Coroner, Physician or Other Healthcare Provider, Law Enforcement")</f>
        <v>Medical Examiner or Coroner, Physician or Other Healthcare Provider, Law Enforcement</v>
      </c>
      <c r="L33" t="s">
        <v>260</v>
      </c>
      <c r="N33" t="s">
        <v>41</v>
      </c>
      <c r="O33">
        <v>1</v>
      </c>
      <c r="P33" t="s">
        <v>261</v>
      </c>
      <c r="R33" t="s">
        <v>262</v>
      </c>
      <c r="S33">
        <v>0</v>
      </c>
      <c r="W33">
        <v>1</v>
      </c>
      <c r="X33" t="s">
        <v>263</v>
      </c>
      <c r="Z33" t="s">
        <v>53</v>
      </c>
      <c r="AA33">
        <v>1</v>
      </c>
      <c r="AB33" t="s">
        <v>264</v>
      </c>
      <c r="AD33" t="s">
        <v>41</v>
      </c>
      <c r="AE33">
        <v>1</v>
      </c>
      <c r="AF33" t="s">
        <v>265</v>
      </c>
      <c r="AH33" t="s">
        <v>47</v>
      </c>
      <c r="AI33" t="str">
        <f>("7")</f>
        <v>7</v>
      </c>
    </row>
    <row r="34" spans="1:35" x14ac:dyDescent="0.55000000000000004">
      <c r="A34" t="s">
        <v>266</v>
      </c>
      <c r="B34" t="s">
        <v>36</v>
      </c>
      <c r="C34" t="s">
        <v>267</v>
      </c>
      <c r="D34" t="s">
        <v>268</v>
      </c>
      <c r="E34" s="1">
        <v>44817</v>
      </c>
      <c r="F34" s="1">
        <v>44927</v>
      </c>
      <c r="G34">
        <v>0</v>
      </c>
      <c r="O34">
        <v>1</v>
      </c>
      <c r="P34" t="s">
        <v>269</v>
      </c>
      <c r="R34" t="s">
        <v>72</v>
      </c>
      <c r="S34">
        <v>0</v>
      </c>
      <c r="W34">
        <v>1</v>
      </c>
      <c r="X34" t="s">
        <v>270</v>
      </c>
      <c r="Z34" t="s">
        <v>43</v>
      </c>
      <c r="AA34">
        <v>0</v>
      </c>
      <c r="AI34" t="str">
        <f>("5")</f>
        <v>5</v>
      </c>
    </row>
    <row r="35" spans="1:35" x14ac:dyDescent="0.55000000000000004">
      <c r="A35" t="s">
        <v>271</v>
      </c>
      <c r="B35" t="s">
        <v>36</v>
      </c>
      <c r="C35" t="s">
        <v>272</v>
      </c>
      <c r="D35" t="s">
        <v>273</v>
      </c>
      <c r="E35" s="1">
        <v>41513</v>
      </c>
      <c r="F35" s="1">
        <v>44927</v>
      </c>
      <c r="G35">
        <v>0</v>
      </c>
      <c r="O35">
        <v>1</v>
      </c>
      <c r="P35" t="s">
        <v>274</v>
      </c>
      <c r="R35" t="s">
        <v>47</v>
      </c>
      <c r="S35">
        <v>0</v>
      </c>
      <c r="W35">
        <v>0</v>
      </c>
      <c r="AA35">
        <v>0</v>
      </c>
      <c r="AI35" t="str">
        <f>("5")</f>
        <v>5</v>
      </c>
    </row>
    <row r="36" spans="1:35" x14ac:dyDescent="0.55000000000000004">
      <c r="A36" t="s">
        <v>275</v>
      </c>
      <c r="B36" t="s">
        <v>36</v>
      </c>
      <c r="C36" t="s">
        <v>276</v>
      </c>
      <c r="D36" t="s">
        <v>277</v>
      </c>
      <c r="E36" s="1">
        <v>43647</v>
      </c>
      <c r="F36" s="1">
        <v>44927</v>
      </c>
      <c r="G36">
        <v>0</v>
      </c>
      <c r="O36">
        <v>1</v>
      </c>
      <c r="P36" t="s">
        <v>278</v>
      </c>
      <c r="R36" t="s">
        <v>61</v>
      </c>
      <c r="S36">
        <v>0</v>
      </c>
      <c r="W36">
        <v>1</v>
      </c>
      <c r="X36" t="s">
        <v>279</v>
      </c>
      <c r="Z36" t="s">
        <v>64</v>
      </c>
      <c r="AA36">
        <v>1</v>
      </c>
      <c r="AB36" t="s">
        <v>280</v>
      </c>
      <c r="AD36" t="s">
        <v>41</v>
      </c>
      <c r="AI36" t="str">
        <f>("5")</f>
        <v>5</v>
      </c>
    </row>
    <row r="37" spans="1:35" x14ac:dyDescent="0.55000000000000004">
      <c r="A37" t="s">
        <v>281</v>
      </c>
      <c r="B37" t="s">
        <v>36</v>
      </c>
      <c r="C37" t="s">
        <v>282</v>
      </c>
      <c r="D37" t="s">
        <v>283</v>
      </c>
      <c r="E37" s="1">
        <v>44835</v>
      </c>
      <c r="F37" s="1">
        <v>44927</v>
      </c>
      <c r="G37">
        <v>1</v>
      </c>
      <c r="H37" t="s">
        <v>284</v>
      </c>
      <c r="J37" t="s">
        <v>47</v>
      </c>
      <c r="K37" t="str">
        <f>("")</f>
        <v/>
      </c>
      <c r="L37" t="s">
        <v>285</v>
      </c>
      <c r="M37" t="s">
        <v>286</v>
      </c>
      <c r="N37" t="s">
        <v>41</v>
      </c>
      <c r="O37">
        <v>1</v>
      </c>
      <c r="P37" t="s">
        <v>287</v>
      </c>
      <c r="R37" t="s">
        <v>61</v>
      </c>
      <c r="S37">
        <v>0</v>
      </c>
      <c r="W37">
        <v>1</v>
      </c>
      <c r="X37" t="s">
        <v>288</v>
      </c>
      <c r="Z37" t="s">
        <v>61</v>
      </c>
      <c r="AA37">
        <v>0</v>
      </c>
      <c r="AE37">
        <v>0</v>
      </c>
      <c r="AI37" t="str">
        <f>("7")</f>
        <v>7</v>
      </c>
    </row>
    <row r="38" spans="1:35" x14ac:dyDescent="0.55000000000000004">
      <c r="A38" t="s">
        <v>289</v>
      </c>
      <c r="B38" t="s">
        <v>36</v>
      </c>
      <c r="C38" t="s">
        <v>290</v>
      </c>
      <c r="D38" t="s">
        <v>291</v>
      </c>
      <c r="E38" s="1">
        <v>44927</v>
      </c>
      <c r="F38" s="1">
        <v>44927</v>
      </c>
      <c r="G38">
        <v>0</v>
      </c>
      <c r="O38">
        <v>0</v>
      </c>
      <c r="Q38" t="s">
        <v>292</v>
      </c>
      <c r="S38">
        <v>0</v>
      </c>
      <c r="W38">
        <v>0</v>
      </c>
      <c r="Y38" t="s">
        <v>293</v>
      </c>
      <c r="AA38">
        <v>0</v>
      </c>
      <c r="AC38" t="s">
        <v>294</v>
      </c>
      <c r="AI38" t="str">
        <f>("5")</f>
        <v>5</v>
      </c>
    </row>
    <row r="39" spans="1:35" x14ac:dyDescent="0.55000000000000004">
      <c r="A39" t="s">
        <v>295</v>
      </c>
      <c r="B39" t="s">
        <v>36</v>
      </c>
      <c r="C39" t="s">
        <v>296</v>
      </c>
      <c r="D39" t="s">
        <v>297</v>
      </c>
      <c r="E39" s="1">
        <v>44593</v>
      </c>
      <c r="F39" s="1">
        <v>44927</v>
      </c>
      <c r="G39">
        <v>1</v>
      </c>
      <c r="H39" t="s">
        <v>298</v>
      </c>
      <c r="J39" t="s">
        <v>43</v>
      </c>
      <c r="K39" t="str">
        <f>("Physician or Other Healthcare Provider, Law Enforcement")</f>
        <v>Physician or Other Healthcare Provider, Law Enforcement</v>
      </c>
      <c r="L39" t="s">
        <v>299</v>
      </c>
      <c r="M39" t="s">
        <v>300</v>
      </c>
      <c r="N39" t="s">
        <v>41</v>
      </c>
      <c r="O39">
        <v>1</v>
      </c>
      <c r="P39" t="s">
        <v>301</v>
      </c>
      <c r="R39" t="s">
        <v>203</v>
      </c>
      <c r="S39">
        <v>0</v>
      </c>
      <c r="W39">
        <v>1</v>
      </c>
      <c r="X39" t="s">
        <v>302</v>
      </c>
      <c r="Z39" t="s">
        <v>64</v>
      </c>
      <c r="AA39">
        <v>1</v>
      </c>
      <c r="AB39" t="s">
        <v>303</v>
      </c>
      <c r="AD39" t="s">
        <v>47</v>
      </c>
      <c r="AE39">
        <v>1</v>
      </c>
      <c r="AF39" t="s">
        <v>304</v>
      </c>
      <c r="AH39" t="s">
        <v>41</v>
      </c>
      <c r="AI39" t="str">
        <f>("7")</f>
        <v>7</v>
      </c>
    </row>
    <row r="40" spans="1:35" x14ac:dyDescent="0.55000000000000004">
      <c r="A40" t="s">
        <v>305</v>
      </c>
      <c r="B40" t="s">
        <v>36</v>
      </c>
      <c r="C40" t="s">
        <v>306</v>
      </c>
      <c r="D40" t="s">
        <v>307</v>
      </c>
      <c r="E40" s="1">
        <v>44697</v>
      </c>
      <c r="F40" s="1">
        <v>44927</v>
      </c>
      <c r="G40">
        <v>1</v>
      </c>
      <c r="H40" t="s">
        <v>308</v>
      </c>
      <c r="J40" t="s">
        <v>41</v>
      </c>
      <c r="K40" t="str">
        <f>("Medical Examiner or Coroner, Physician or Other Healthcare Provider, Law Enforcement, Community Member(s)")</f>
        <v>Medical Examiner or Coroner, Physician or Other Healthcare Provider, Law Enforcement, Community Member(s)</v>
      </c>
      <c r="L40" t="s">
        <v>309</v>
      </c>
      <c r="N40" t="s">
        <v>41</v>
      </c>
      <c r="O40">
        <v>1</v>
      </c>
      <c r="P40" t="s">
        <v>310</v>
      </c>
      <c r="R40" t="s">
        <v>61</v>
      </c>
      <c r="S40">
        <v>0</v>
      </c>
      <c r="W40">
        <v>1</v>
      </c>
      <c r="X40" t="s">
        <v>311</v>
      </c>
      <c r="Z40" t="s">
        <v>61</v>
      </c>
      <c r="AA40">
        <v>0</v>
      </c>
      <c r="AE40">
        <v>1</v>
      </c>
      <c r="AF40" t="s">
        <v>312</v>
      </c>
      <c r="AH40" t="s">
        <v>41</v>
      </c>
      <c r="AI40" t="str">
        <f>("7")</f>
        <v>7</v>
      </c>
    </row>
    <row r="41" spans="1:35" x14ac:dyDescent="0.55000000000000004">
      <c r="A41" t="s">
        <v>313</v>
      </c>
      <c r="B41" t="s">
        <v>36</v>
      </c>
      <c r="C41" t="s">
        <v>314</v>
      </c>
      <c r="D41" t="s">
        <v>315</v>
      </c>
      <c r="E41" s="1">
        <v>44628</v>
      </c>
      <c r="F41" s="1">
        <v>44927</v>
      </c>
      <c r="G41">
        <v>0</v>
      </c>
      <c r="O41">
        <v>1</v>
      </c>
      <c r="P41" t="s">
        <v>316</v>
      </c>
      <c r="R41" t="s">
        <v>41</v>
      </c>
      <c r="S41">
        <v>0</v>
      </c>
      <c r="W41">
        <v>1</v>
      </c>
      <c r="X41" t="s">
        <v>317</v>
      </c>
      <c r="Z41" t="s">
        <v>64</v>
      </c>
      <c r="AA41">
        <v>1</v>
      </c>
      <c r="AB41" t="s">
        <v>318</v>
      </c>
      <c r="AD41" t="s">
        <v>41</v>
      </c>
      <c r="AI41" t="str">
        <f>("5")</f>
        <v>5</v>
      </c>
    </row>
    <row r="42" spans="1:35" x14ac:dyDescent="0.55000000000000004">
      <c r="A42" t="s">
        <v>319</v>
      </c>
      <c r="B42" t="s">
        <v>36</v>
      </c>
      <c r="C42" t="s">
        <v>320</v>
      </c>
      <c r="D42" t="s">
        <v>321</v>
      </c>
      <c r="E42" s="1">
        <v>44900</v>
      </c>
      <c r="F42" s="1">
        <v>44927</v>
      </c>
      <c r="G42">
        <v>1</v>
      </c>
      <c r="H42" t="s">
        <v>322</v>
      </c>
      <c r="J42" t="s">
        <v>41</v>
      </c>
      <c r="K42" t="str">
        <f>("Medical Examiner or Coroner, Physician or Other Healthcare Provider, Law Enforcement")</f>
        <v>Medical Examiner or Coroner, Physician or Other Healthcare Provider, Law Enforcement</v>
      </c>
      <c r="L42" t="s">
        <v>322</v>
      </c>
      <c r="N42" t="s">
        <v>41</v>
      </c>
      <c r="O42">
        <v>1</v>
      </c>
      <c r="P42" t="s">
        <v>323</v>
      </c>
      <c r="R42" t="s">
        <v>47</v>
      </c>
      <c r="S42">
        <v>0</v>
      </c>
      <c r="W42">
        <v>1</v>
      </c>
      <c r="X42" t="s">
        <v>324</v>
      </c>
      <c r="Z42" t="s">
        <v>47</v>
      </c>
      <c r="AA42">
        <v>0</v>
      </c>
      <c r="AE42">
        <v>1</v>
      </c>
      <c r="AF42" t="s">
        <v>325</v>
      </c>
      <c r="AH42" t="s">
        <v>41</v>
      </c>
      <c r="AI42" t="str">
        <f>("7")</f>
        <v>7</v>
      </c>
    </row>
    <row r="43" spans="1:35" x14ac:dyDescent="0.55000000000000004">
      <c r="A43" t="s">
        <v>326</v>
      </c>
      <c r="B43" t="s">
        <v>36</v>
      </c>
      <c r="C43" t="s">
        <v>327</v>
      </c>
      <c r="D43" t="s">
        <v>328</v>
      </c>
      <c r="E43" s="1">
        <v>44927</v>
      </c>
      <c r="F43" s="1">
        <v>44927</v>
      </c>
      <c r="G43">
        <v>0</v>
      </c>
      <c r="O43">
        <v>0</v>
      </c>
      <c r="S43">
        <v>0</v>
      </c>
      <c r="W43">
        <v>0</v>
      </c>
      <c r="AA43">
        <v>0</v>
      </c>
      <c r="AI43" t="str">
        <f>("5")</f>
        <v>5</v>
      </c>
    </row>
    <row r="44" spans="1:35" x14ac:dyDescent="0.55000000000000004">
      <c r="A44" t="s">
        <v>329</v>
      </c>
      <c r="B44" t="s">
        <v>36</v>
      </c>
      <c r="C44" t="s">
        <v>330</v>
      </c>
      <c r="D44" t="s">
        <v>331</v>
      </c>
      <c r="E44" s="1">
        <v>44927</v>
      </c>
      <c r="F44" s="1">
        <v>44927</v>
      </c>
      <c r="G44">
        <v>1</v>
      </c>
      <c r="H44" t="s">
        <v>332</v>
      </c>
      <c r="J44" t="s">
        <v>41</v>
      </c>
      <c r="K44" t="str">
        <f>("Medical Examiner or Coroner")</f>
        <v>Medical Examiner or Coroner</v>
      </c>
      <c r="L44" t="s">
        <v>332</v>
      </c>
      <c r="M44" t="s">
        <v>333</v>
      </c>
      <c r="N44" t="s">
        <v>41</v>
      </c>
      <c r="O44">
        <v>1</v>
      </c>
      <c r="P44" t="s">
        <v>334</v>
      </c>
      <c r="R44" t="s">
        <v>64</v>
      </c>
      <c r="S44">
        <v>1</v>
      </c>
      <c r="T44" t="s">
        <v>335</v>
      </c>
      <c r="V44" t="s">
        <v>41</v>
      </c>
      <c r="W44">
        <v>1</v>
      </c>
      <c r="X44" t="s">
        <v>336</v>
      </c>
      <c r="Z44" t="s">
        <v>41</v>
      </c>
      <c r="AA44">
        <v>0</v>
      </c>
      <c r="AE44">
        <v>0</v>
      </c>
      <c r="AI44" t="str">
        <f>("7")</f>
        <v>7</v>
      </c>
    </row>
    <row r="45" spans="1:35" x14ac:dyDescent="0.55000000000000004">
      <c r="A45" t="s">
        <v>337</v>
      </c>
      <c r="B45" t="s">
        <v>36</v>
      </c>
      <c r="C45" t="s">
        <v>338</v>
      </c>
      <c r="D45" t="s">
        <v>339</v>
      </c>
      <c r="E45" s="1">
        <v>44197</v>
      </c>
      <c r="F45" s="1">
        <v>44927</v>
      </c>
      <c r="G45">
        <v>0</v>
      </c>
      <c r="O45">
        <v>1</v>
      </c>
      <c r="P45" t="s">
        <v>340</v>
      </c>
      <c r="R45" t="s">
        <v>41</v>
      </c>
      <c r="S45">
        <v>1</v>
      </c>
      <c r="T45" t="s">
        <v>341</v>
      </c>
      <c r="U45" t="s">
        <v>342</v>
      </c>
      <c r="V45" t="s">
        <v>47</v>
      </c>
      <c r="W45">
        <v>1</v>
      </c>
      <c r="X45" t="s">
        <v>343</v>
      </c>
      <c r="Z45" t="s">
        <v>45</v>
      </c>
      <c r="AA45">
        <v>1</v>
      </c>
      <c r="AB45" t="s">
        <v>344</v>
      </c>
      <c r="AD45" t="s">
        <v>41</v>
      </c>
      <c r="AI45" t="str">
        <f>("5")</f>
        <v>5</v>
      </c>
    </row>
    <row r="46" spans="1:35" x14ac:dyDescent="0.55000000000000004">
      <c r="A46" t="s">
        <v>345</v>
      </c>
      <c r="B46" t="s">
        <v>36</v>
      </c>
      <c r="C46" t="s">
        <v>346</v>
      </c>
      <c r="D46" t="s">
        <v>347</v>
      </c>
      <c r="E46" s="1">
        <v>44550</v>
      </c>
      <c r="F46" s="1">
        <v>44927</v>
      </c>
      <c r="G46">
        <v>0</v>
      </c>
      <c r="O46">
        <v>1</v>
      </c>
      <c r="P46" t="s">
        <v>348</v>
      </c>
      <c r="Q46" t="s">
        <v>349</v>
      </c>
      <c r="R46" t="s">
        <v>61</v>
      </c>
      <c r="S46">
        <v>0</v>
      </c>
      <c r="W46">
        <v>1</v>
      </c>
      <c r="X46" t="s">
        <v>350</v>
      </c>
      <c r="Z46" t="s">
        <v>43</v>
      </c>
      <c r="AA46">
        <v>1</v>
      </c>
      <c r="AB46" t="s">
        <v>351</v>
      </c>
      <c r="AD46" t="s">
        <v>41</v>
      </c>
      <c r="AI46" t="str">
        <f>("5")</f>
        <v>5</v>
      </c>
    </row>
    <row r="47" spans="1:35" x14ac:dyDescent="0.55000000000000004">
      <c r="A47" t="s">
        <v>352</v>
      </c>
      <c r="B47" t="s">
        <v>36</v>
      </c>
      <c r="C47" t="s">
        <v>353</v>
      </c>
      <c r="D47" t="s">
        <v>354</v>
      </c>
      <c r="E47" s="1">
        <v>44665</v>
      </c>
      <c r="F47" s="1">
        <v>44927</v>
      </c>
      <c r="G47">
        <v>0</v>
      </c>
      <c r="O47">
        <v>1</v>
      </c>
      <c r="P47" t="s">
        <v>355</v>
      </c>
      <c r="R47" t="s">
        <v>41</v>
      </c>
      <c r="S47">
        <v>0</v>
      </c>
      <c r="W47">
        <v>1</v>
      </c>
      <c r="X47" t="s">
        <v>356</v>
      </c>
      <c r="Z47" t="s">
        <v>61</v>
      </c>
      <c r="AA47">
        <v>0</v>
      </c>
      <c r="AI47" t="str">
        <f>("5")</f>
        <v>5</v>
      </c>
    </row>
    <row r="48" spans="1:35" x14ac:dyDescent="0.55000000000000004">
      <c r="A48" t="s">
        <v>357</v>
      </c>
      <c r="B48" t="s">
        <v>36</v>
      </c>
      <c r="C48" s="2" t="s">
        <v>358</v>
      </c>
      <c r="D48" t="s">
        <v>359</v>
      </c>
      <c r="E48" s="1">
        <v>44083</v>
      </c>
      <c r="F48" s="1">
        <v>44927</v>
      </c>
      <c r="G48">
        <v>0</v>
      </c>
      <c r="O48">
        <v>1</v>
      </c>
      <c r="P48" t="s">
        <v>360</v>
      </c>
      <c r="R48" t="s">
        <v>108</v>
      </c>
      <c r="S48">
        <v>0</v>
      </c>
      <c r="W48">
        <v>1</v>
      </c>
      <c r="X48" t="s">
        <v>361</v>
      </c>
      <c r="Z48" t="s">
        <v>45</v>
      </c>
      <c r="AA48">
        <v>0</v>
      </c>
      <c r="AI48" t="str">
        <f>("5")</f>
        <v>5</v>
      </c>
    </row>
    <row r="49" spans="1:35" x14ac:dyDescent="0.55000000000000004">
      <c r="A49" t="s">
        <v>362</v>
      </c>
      <c r="B49" t="s">
        <v>36</v>
      </c>
      <c r="C49" t="s">
        <v>363</v>
      </c>
      <c r="D49" t="s">
        <v>364</v>
      </c>
      <c r="E49" s="1">
        <v>44927</v>
      </c>
      <c r="F49" s="1">
        <v>44927</v>
      </c>
      <c r="G49">
        <v>0</v>
      </c>
      <c r="O49">
        <v>0</v>
      </c>
      <c r="S49">
        <v>0</v>
      </c>
      <c r="W49">
        <v>0</v>
      </c>
      <c r="AA49">
        <v>0</v>
      </c>
      <c r="AI49" t="str">
        <f>("5")</f>
        <v>5</v>
      </c>
    </row>
    <row r="50" spans="1:35" x14ac:dyDescent="0.55000000000000004">
      <c r="A50" t="s">
        <v>365</v>
      </c>
      <c r="B50" t="s">
        <v>36</v>
      </c>
      <c r="C50" t="s">
        <v>366</v>
      </c>
      <c r="D50" t="s">
        <v>367</v>
      </c>
      <c r="E50" s="1">
        <v>44761</v>
      </c>
      <c r="F50" s="1">
        <v>44927</v>
      </c>
      <c r="G50">
        <v>1</v>
      </c>
      <c r="H50" t="s">
        <v>368</v>
      </c>
      <c r="I50" t="s">
        <v>369</v>
      </c>
      <c r="J50" t="s">
        <v>47</v>
      </c>
      <c r="K50" t="str">
        <f>("Medical Examiner or Coroner, Physician or Other Healthcare Provider, Law Enforcement")</f>
        <v>Medical Examiner or Coroner, Physician or Other Healthcare Provider, Law Enforcement</v>
      </c>
      <c r="L50" t="s">
        <v>370</v>
      </c>
      <c r="N50" t="s">
        <v>41</v>
      </c>
      <c r="O50">
        <v>1</v>
      </c>
      <c r="P50" t="s">
        <v>371</v>
      </c>
      <c r="R50" t="s">
        <v>41</v>
      </c>
      <c r="S50">
        <v>0</v>
      </c>
      <c r="W50">
        <v>1</v>
      </c>
      <c r="X50" t="s">
        <v>372</v>
      </c>
      <c r="Z50" t="s">
        <v>43</v>
      </c>
      <c r="AA50">
        <v>0</v>
      </c>
      <c r="AE50">
        <v>1</v>
      </c>
      <c r="AF50" t="s">
        <v>373</v>
      </c>
      <c r="AH50" t="s">
        <v>41</v>
      </c>
      <c r="AI50" t="str">
        <f>("7")</f>
        <v>7</v>
      </c>
    </row>
    <row r="51" spans="1:35" x14ac:dyDescent="0.55000000000000004">
      <c r="A51" t="s">
        <v>374</v>
      </c>
      <c r="B51" t="s">
        <v>36</v>
      </c>
      <c r="C51" t="s">
        <v>375</v>
      </c>
      <c r="D51" t="s">
        <v>376</v>
      </c>
      <c r="E51" s="1">
        <v>43636</v>
      </c>
      <c r="F51" s="1">
        <v>44927</v>
      </c>
      <c r="G51">
        <v>0</v>
      </c>
      <c r="O51">
        <v>1</v>
      </c>
      <c r="P51" t="s">
        <v>377</v>
      </c>
      <c r="R51" t="s">
        <v>53</v>
      </c>
      <c r="S51">
        <v>0</v>
      </c>
      <c r="W51">
        <v>1</v>
      </c>
      <c r="X51" t="s">
        <v>378</v>
      </c>
      <c r="Z51" t="s">
        <v>61</v>
      </c>
      <c r="AA51">
        <v>0</v>
      </c>
      <c r="AI51" t="str">
        <f>("5")</f>
        <v>5</v>
      </c>
    </row>
    <row r="52" spans="1:35" x14ac:dyDescent="0.55000000000000004">
      <c r="A52" t="s">
        <v>379</v>
      </c>
      <c r="B52" t="s">
        <v>36</v>
      </c>
      <c r="C52" t="s">
        <v>380</v>
      </c>
      <c r="D52" t="s">
        <v>381</v>
      </c>
      <c r="E52" s="1">
        <v>44916</v>
      </c>
      <c r="F52" s="1">
        <v>44927</v>
      </c>
      <c r="G52">
        <v>1</v>
      </c>
      <c r="H52" t="s">
        <v>382</v>
      </c>
      <c r="J52" t="s">
        <v>41</v>
      </c>
      <c r="K52" t="str">
        <f>("Medical Examiner or Coroner, Physician or Other Healthcare Provider, Law Enforcement")</f>
        <v>Medical Examiner or Coroner, Physician or Other Healthcare Provider, Law Enforcement</v>
      </c>
      <c r="L52" t="s">
        <v>382</v>
      </c>
      <c r="N52" t="s">
        <v>41</v>
      </c>
      <c r="O52">
        <v>1</v>
      </c>
      <c r="P52" t="s">
        <v>383</v>
      </c>
      <c r="R52" t="s">
        <v>53</v>
      </c>
      <c r="S52">
        <v>1</v>
      </c>
      <c r="T52" t="s">
        <v>384</v>
      </c>
      <c r="V52" t="s">
        <v>47</v>
      </c>
      <c r="W52">
        <v>1</v>
      </c>
      <c r="X52" t="s">
        <v>385</v>
      </c>
      <c r="Z52" t="s">
        <v>72</v>
      </c>
      <c r="AA52">
        <v>0</v>
      </c>
      <c r="AE52">
        <v>0</v>
      </c>
      <c r="AI52" t="str">
        <f>("7")</f>
        <v>7</v>
      </c>
    </row>
    <row r="53" spans="1:35" x14ac:dyDescent="0.55000000000000004">
      <c r="A53" t="s">
        <v>386</v>
      </c>
      <c r="B53" t="s">
        <v>36</v>
      </c>
      <c r="C53" t="s">
        <v>387</v>
      </c>
      <c r="D53" t="s">
        <v>388</v>
      </c>
      <c r="E53" s="1">
        <v>44749</v>
      </c>
      <c r="F53" s="1">
        <v>44927</v>
      </c>
      <c r="G53">
        <v>1</v>
      </c>
      <c r="H53" t="s">
        <v>389</v>
      </c>
      <c r="J53" t="s">
        <v>41</v>
      </c>
      <c r="L53" t="s">
        <v>389</v>
      </c>
      <c r="M53" t="s">
        <v>390</v>
      </c>
      <c r="N53" t="s">
        <v>41</v>
      </c>
      <c r="O53">
        <v>1</v>
      </c>
      <c r="P53" t="s">
        <v>391</v>
      </c>
      <c r="R53" t="s">
        <v>392</v>
      </c>
      <c r="S53">
        <v>0</v>
      </c>
      <c r="W53">
        <v>1</v>
      </c>
      <c r="X53" t="s">
        <v>393</v>
      </c>
      <c r="Z53" t="s">
        <v>47</v>
      </c>
      <c r="AA53">
        <v>0</v>
      </c>
      <c r="AE53">
        <v>1</v>
      </c>
      <c r="AF53" t="s">
        <v>389</v>
      </c>
      <c r="AH53" t="s">
        <v>41</v>
      </c>
      <c r="AI53" t="str">
        <f>("6")</f>
        <v>6</v>
      </c>
    </row>
    <row r="54" spans="1:35" x14ac:dyDescent="0.55000000000000004">
      <c r="A54" t="s">
        <v>394</v>
      </c>
      <c r="B54" t="s">
        <v>36</v>
      </c>
      <c r="C54" t="s">
        <v>395</v>
      </c>
      <c r="D54" t="s">
        <v>396</v>
      </c>
      <c r="E54" s="1">
        <v>44713</v>
      </c>
      <c r="F54" s="1">
        <v>44927</v>
      </c>
      <c r="G54">
        <v>1</v>
      </c>
      <c r="H54" t="s">
        <v>397</v>
      </c>
      <c r="I54" t="s">
        <v>398</v>
      </c>
      <c r="J54" t="s">
        <v>47</v>
      </c>
      <c r="K54" t="str">
        <f>("Medical Examiner or Coroner, Law Enforcement")</f>
        <v>Medical Examiner or Coroner, Law Enforcement</v>
      </c>
      <c r="L54" t="s">
        <v>399</v>
      </c>
      <c r="M54" t="s">
        <v>400</v>
      </c>
      <c r="N54" t="s">
        <v>41</v>
      </c>
      <c r="O54">
        <v>1</v>
      </c>
      <c r="P54" t="s">
        <v>401</v>
      </c>
      <c r="R54" t="s">
        <v>178</v>
      </c>
      <c r="S54">
        <v>1</v>
      </c>
      <c r="T54" t="s">
        <v>402</v>
      </c>
      <c r="V54" t="s">
        <v>47</v>
      </c>
      <c r="W54">
        <v>1</v>
      </c>
      <c r="X54" t="s">
        <v>403</v>
      </c>
      <c r="Z54" t="s">
        <v>53</v>
      </c>
      <c r="AA54">
        <v>0</v>
      </c>
      <c r="AE54">
        <v>1</v>
      </c>
      <c r="AF54" t="s">
        <v>404</v>
      </c>
      <c r="AG54" t="s">
        <v>400</v>
      </c>
      <c r="AH54" t="s">
        <v>41</v>
      </c>
      <c r="AI54" t="str">
        <f>("7")</f>
        <v>7</v>
      </c>
    </row>
    <row r="55" spans="1:35" x14ac:dyDescent="0.55000000000000004">
      <c r="A55" t="s">
        <v>405</v>
      </c>
      <c r="B55" t="s">
        <v>36</v>
      </c>
      <c r="C55" t="s">
        <v>406</v>
      </c>
      <c r="D55" t="s">
        <v>407</v>
      </c>
      <c r="E55" s="1">
        <v>44661</v>
      </c>
      <c r="F55" s="1">
        <v>44927</v>
      </c>
      <c r="G55">
        <v>0</v>
      </c>
      <c r="O55">
        <v>1</v>
      </c>
      <c r="P55" t="s">
        <v>408</v>
      </c>
      <c r="R55" t="s">
        <v>47</v>
      </c>
      <c r="S55">
        <v>0</v>
      </c>
      <c r="W55">
        <v>1</v>
      </c>
      <c r="X55" t="s">
        <v>409</v>
      </c>
      <c r="Z55" t="s">
        <v>203</v>
      </c>
      <c r="AA55">
        <v>0</v>
      </c>
      <c r="AI55" t="str">
        <f>("5")</f>
        <v>5</v>
      </c>
    </row>
    <row r="56" spans="1:35" x14ac:dyDescent="0.55000000000000004">
      <c r="A56" t="s">
        <v>410</v>
      </c>
      <c r="B56" t="s">
        <v>36</v>
      </c>
      <c r="C56" t="s">
        <v>411</v>
      </c>
      <c r="D56" t="s">
        <v>412</v>
      </c>
      <c r="E56" s="1">
        <v>43902</v>
      </c>
      <c r="F56" s="1">
        <v>44927</v>
      </c>
      <c r="G56">
        <v>0</v>
      </c>
      <c r="O56">
        <v>1</v>
      </c>
      <c r="P56" t="s">
        <v>413</v>
      </c>
      <c r="R56" t="s">
        <v>41</v>
      </c>
      <c r="S56">
        <v>1</v>
      </c>
      <c r="T56" t="s">
        <v>414</v>
      </c>
      <c r="U56" t="s">
        <v>415</v>
      </c>
      <c r="V56" t="s">
        <v>41</v>
      </c>
      <c r="W56">
        <v>1</v>
      </c>
      <c r="X56" t="s">
        <v>416</v>
      </c>
      <c r="Z56" t="s">
        <v>47</v>
      </c>
      <c r="AA56">
        <v>1</v>
      </c>
      <c r="AB56" t="s">
        <v>413</v>
      </c>
      <c r="AD56" t="s">
        <v>41</v>
      </c>
      <c r="AI56" t="str">
        <f>("5")</f>
        <v>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2FF2A38E9D014DA633352634146BAF" ma:contentTypeVersion="17" ma:contentTypeDescription="Create a new document." ma:contentTypeScope="" ma:versionID="60e1626f75d3b23a99f241a4d8bd3d4b">
  <xsd:schema xmlns:xsd="http://www.w3.org/2001/XMLSchema" xmlns:xs="http://www.w3.org/2001/XMLSchema" xmlns:p="http://schemas.microsoft.com/office/2006/metadata/properties" xmlns:ns2="aa0e9b56-dbb3-4b26-8588-f8c42a464100" xmlns:ns3="dae9f589-2e22-469c-9884-816245137890" xmlns:ns4="6f04fd38-88d0-493d-bcfe-f0680152bc54" targetNamespace="http://schemas.microsoft.com/office/2006/metadata/properties" ma:root="true" ma:fieldsID="26b0f2f54e4c840e5c3e31429007c3af" ns2:_="" ns3:_="" ns4:_="">
    <xsd:import namespace="aa0e9b56-dbb3-4b26-8588-f8c42a464100"/>
    <xsd:import namespace="dae9f589-2e22-469c-9884-816245137890"/>
    <xsd:import namespace="6f04fd38-88d0-493d-bcfe-f0680152bc5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0e9b56-dbb3-4b26-8588-f8c42a4641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3a201dd-47de-4cb5-b1b8-fb4eacb25ae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e9f589-2e22-469c-9884-81624513789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04fd38-88d0-493d-bcfe-f0680152bc54"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68a2657-5c46-4893-a3d0-2773f298a859}" ma:internalName="TaxCatchAll" ma:showField="CatchAllData" ma:web="dae9f589-2e22-469c-9884-8162451378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f04fd38-88d0-493d-bcfe-f0680152bc54" xsi:nil="true"/>
    <lcf76f155ced4ddcb4097134ff3c332f xmlns="aa0e9b56-dbb3-4b26-8588-f8c42a46410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5E298DE-F068-40DF-AA8D-E8200D419041}"/>
</file>

<file path=customXml/itemProps2.xml><?xml version="1.0" encoding="utf-8"?>
<ds:datastoreItem xmlns:ds="http://schemas.openxmlformats.org/officeDocument/2006/customXml" ds:itemID="{A7739FA6-7901-48A7-BD63-5C157520B946}">
  <ds:schemaRefs>
    <ds:schemaRef ds:uri="http://schemas.microsoft.com/sharepoint/v3/contenttype/forms"/>
  </ds:schemaRefs>
</ds:datastoreItem>
</file>

<file path=customXml/itemProps3.xml><?xml version="1.0" encoding="utf-8"?>
<ds:datastoreItem xmlns:ds="http://schemas.openxmlformats.org/officeDocument/2006/customXml" ds:itemID="{D1B3EF02-89A0-46E0-B3BB-62FA869EDD51}">
  <ds:schemaRefs>
    <ds:schemaRef ds:uri="http://schemas.microsoft.com/office/2006/metadata/properties"/>
    <ds:schemaRef ds:uri="http://purl.org/dc/dcmitype/"/>
    <ds:schemaRef ds:uri="http://purl.org/dc/term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6f04fd38-88d0-493d-bcfe-f0680152bc54"/>
    <ds:schemaRef ds:uri="6677e7eb-febf-4e4e-9b5e-b5484125ffa6"/>
    <ds:schemaRef ds:uri="c06c1a88-bcdd-4538-81c6-065fbddd719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ASTHO OD2A Overdose Surveillanc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JoAnne McClure</cp:lastModifiedBy>
  <dcterms:created xsi:type="dcterms:W3CDTF">2024-07-02T13:44:01Z</dcterms:created>
  <dcterms:modified xsi:type="dcterms:W3CDTF">2024-07-02T13:44:01Z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0x010100742FF2A38E9D014DA633352634146BAF</vt:lpwstr>
  </property>
  <property fmtid="{D5CDD505-2E9C-101B-9397-08002B2CF9AE}" pid="3" name="MediaServiceImageTags">
    <vt:lpwstr/>
  </property>
</Properties>
</file>